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495" tabRatio="709" activeTab="0"/>
  </bookViews>
  <sheets>
    <sheet name="Biêu 3" sheetId="1" r:id="rId1"/>
  </sheets>
  <definedNames>
    <definedName name="_xlnm.Print_Titles" localSheetId="0">'Biêu 3'!$5:$6</definedName>
  </definedNames>
  <calcPr fullCalcOnLoad="1"/>
</workbook>
</file>

<file path=xl/sharedStrings.xml><?xml version="1.0" encoding="utf-8"?>
<sst xmlns="http://schemas.openxmlformats.org/spreadsheetml/2006/main" count="457" uniqueCount="389">
  <si>
    <t xml:space="preserve">        Quyết định số 398/QĐ-SKHĐT ngày 12/11/2007 của Sở Kế hoạch và Đầu tư về phê duyệt dự án đầu tư xây dựng công trình kênh tiêu Võ Xu, huyện Đức Linh;
        Quyết định số 159/QĐ-SKHĐT ngày 29/6/2010 của Sở Kế hoạch và Đầu tư về phê duyệt điều chỉnh dự án đầu tư xây dựng công trình kênh tiêu Võ Xu, huyện Đức Linh;</t>
  </si>
  <si>
    <t xml:space="preserve">     Quyết định số 297/QĐ-SKHĐT ngày 31/10/2012 của Sở Kế hoạch và Đầu tư v/v phê duyệt dự án đầu tư xây dựng công trình hạ tầng kỹ thuật Khu dân cư xóm 1 xã Phước Thể, huyện Tuy Phong </t>
  </si>
  <si>
    <t>Phường Phú Thủy, thành phố Phan Thiết và xã Hàm Thắng, Hàm Thuận Bắc</t>
  </si>
  <si>
    <t xml:space="preserve">     Quyết định số 2560/QĐ-UBND ngày 29/11/2011 của UBND tỉnh về phê duyệt điều chỉnh quy hoạch chi tiết xây dựng tỷ lệ 1/2.000 khu dân cư - dịch vụ - thương mại KCN Hàm Kiệm; Quyết định số 25/HĐQT-2012 ngày 25/6/2012 của Công ty Cổ phần Tư vấn- Thương mại Dịch vụ địa ốc Hoàng Quân.</t>
  </si>
  <si>
    <t xml:space="preserve">Xã Đông Giang, huyện Hàm Thuận Bắc </t>
  </si>
  <si>
    <t xml:space="preserve">Xã Phan Lâm, huyện Bắc Bình </t>
  </si>
  <si>
    <t>Tổng Cty Điện lực Miền Nam</t>
  </si>
  <si>
    <t xml:space="preserve">     Công văn số 2686/UBND-ĐTQH ngày 13/6/2011 của UBND Tỉnh v/v thỏa thuận phương án tuyến và vị trí xây dựng công trình Trạm biến áp 100kV Hàm Kiệm</t>
  </si>
  <si>
    <t>Ban Quản lý dự án các công trình điện Miền Trung</t>
  </si>
  <si>
    <t>Tổng Công ty Truyền tải điện Quốc gia</t>
  </si>
  <si>
    <t xml:space="preserve">Thị trấn Ma Lâm, huyện Hàm Thuận Bắc </t>
  </si>
  <si>
    <t>Tổng Công ty điện lực Miền Nam</t>
  </si>
  <si>
    <t>Xã Hàm Minh, Tân Lập, huyện  Hàm Thuận Nam</t>
  </si>
  <si>
    <t>Dự án cấp nước khu Lê Hồng Phong</t>
  </si>
  <si>
    <t xml:space="preserve">     Quyết định số 2288/QĐ-UBND ngày 19/8/2009 của UBND Tỉnh v/v phê duyệt điều chỉnh bổ sung Dự án xây dựng công trình cấp nước Khu Lê Hồng Phong</t>
  </si>
  <si>
    <t>Nâng cấp, tu sửa hồ Suối Đá</t>
  </si>
  <si>
    <t xml:space="preserve">Xã Hàm Phú và xã Thuận Minh, huyện Hàm Thuận Bắc </t>
  </si>
  <si>
    <t xml:space="preserve">Xã Hồng Sơn, huyện Hàm Thuận Bắc </t>
  </si>
  <si>
    <t xml:space="preserve">Trung tâm nước sạch và Vệ sinh môi trường Bình Thuận </t>
  </si>
  <si>
    <t xml:space="preserve">Xã Phong Phú và Phú Lạc, huyện Tuy Phong </t>
  </si>
  <si>
    <t xml:space="preserve">    Quyết định số 17/QĐ-BQL-BT ngày 13/01/2009 của Ban Quản lý Đầu tư và Xây dựng Thủy lợi 7</t>
  </si>
  <si>
    <t>Hệ thống thoát nước mưa ngoài hàng rào Khu công nghiệp Hàm Kiệm</t>
  </si>
  <si>
    <t>Quyết định số 165/QĐ-UBND ngày 21/01/2010 của UBND tỉnh Bình Thuận v/v phê duyệt dự án đầu tư xây dựng công trình hệ thống thoát nước mưa ngoài hàng rào Khu công nghiệp Hàm Kiệm</t>
  </si>
  <si>
    <t>Xã Sùng Nhơn, huyện Đức Linh</t>
  </si>
  <si>
    <t xml:space="preserve">Huyện Hàm Tân và huyện Hàm Thuận Nam </t>
  </si>
  <si>
    <t>Xã Hàm Mỹ, huyện Hàm Thuận Nam</t>
  </si>
  <si>
    <t xml:space="preserve">Hồ chứa nước, chứa mật rỉ đường, bãi chứa chất thải (bã mía) nhà máy đường </t>
  </si>
  <si>
    <t>Nhà thờ Giáo họ Hàm Phú</t>
  </si>
  <si>
    <t xml:space="preserve">Xã Hàm Phú, huyện Hàm Thuận Bắc </t>
  </si>
  <si>
    <t>Công văn số 1786/UBND-VX ngày 21/4/2011 của UBND tỉnh Bình Thuận v/v chấp thuận việc thu hồi và giao đất cho Giáo họ Hàm Phú</t>
  </si>
  <si>
    <t>Đập dâng sông Phan</t>
  </si>
  <si>
    <t xml:space="preserve">Công ty TNHH MK Sugar Việt Nam </t>
  </si>
  <si>
    <t>Giấy chứng nhận đầu tư số 481023000001 ngày 05/10/2006, thay đổi lần thứ tư ngày 18/5/2011 do UBND tỉnh Bình Thuận cấp</t>
  </si>
  <si>
    <t>Nhà văn hóa thị trấn Ma Lâm</t>
  </si>
  <si>
    <t>UBND thị trấn Ma Lâm</t>
  </si>
  <si>
    <t>Doanh trại Trung đoàn cảnh sát cơ động- Bộ Tư lệnh Cảnh sát cơ động (Bộ Công an)</t>
  </si>
  <si>
    <t>Bộ Công an</t>
  </si>
  <si>
    <t>Quyết định số 1040/QĐ-TTG ngày 08/8/2013 của Thủ tướng Chính phủ, phê duyệt đề án đầu tư xây dựng doanh trại các đơn vị mới thành lập thuộc Bộ Tư lệnh cảnh sát cơ động, Bộ Công an giai đoạn 2012-2020</t>
  </si>
  <si>
    <t xml:space="preserve">Đường giao thông xóm Bàu-Suối Cát </t>
  </si>
  <si>
    <t>Đường dây Dự án treo 2 mạch thuộc đường dây 220 Kv Phan Thiết - Hàm Thuận - Bảo Lộc</t>
  </si>
  <si>
    <t>Dự án nâng cấp Trạm bơm Đai Kai</t>
  </si>
  <si>
    <t>UBND huyện Đức Linh</t>
  </si>
  <si>
    <t xml:space="preserve">     Quyết định số 2499/QĐ-UBND ngày 01/9/2009 của UBND tỉnh Bình Thuận v/v thu hồi đất tổng thể xây dựng công trình giao thông nội đồng và hệ thống thủy lợi vùng dự án Thuận Minh</t>
  </si>
  <si>
    <t xml:space="preserve">      Công văn số 2469/UBND-ĐTQH ngày 28/5/2010 của UBND Tỉnh v/v tổ chức thực hiện bồi thường thiệt hại và giải phóng mặt bằng để xây dựng công trình </t>
  </si>
  <si>
    <t xml:space="preserve">      Quyết định số 2890/QĐ-UBND ngày 09/10/2009 của UBND Tỉnh v/v thu hồi đất tổng thể xây dựng công trình </t>
  </si>
  <si>
    <t xml:space="preserve">     Công văn số 3434/UBND-ĐTQH ngày 26/7/2010 của UBND tỉnh v/v ủy quyền thông báo thu hồi đất xây dựng công trình </t>
  </si>
  <si>
    <t xml:space="preserve">     Quyết định số 3328/QĐ-BGTVT ngày 30/10/2007 của Bộ Giao thông Vận tải v/v phê duyệt dự án đầu tư Nâng cấp cải tạo Quốc lộ 55</t>
  </si>
  <si>
    <t xml:space="preserve">    Quyết định số 314/QĐ-SKHĐT ngày 10/11/2011 của Sở Kế hoạch và Đầu tư v/v phê duyệt điều chỉnh kế hoạch đấu thầu công trình </t>
  </si>
  <si>
    <t xml:space="preserve">    Công văn số 2145/STNMT-CCQLĐĐ ngày 26/7/2012 của Sở Tài nguyên và Môi trường tỉnh Bình Thuận v/v chuyển hồ sơ bản đồ công trình cho địa phương thực hiện thu hồi đất </t>
  </si>
  <si>
    <t xml:space="preserve">     Quyết định số 2543/QĐ-UBND ngày 17/12/2012 của UBND Tỉnh v/v phê duyệt điều chỉnh bổ sung dự án đầu tư xây dựng công trình </t>
  </si>
  <si>
    <t xml:space="preserve">      Quyết định số 128/QĐ-EVN ngày 18/01/2013 của Tổng Công ty Điện lực Việt nam về việc phê duyệt dự án đầu tư xây dựng Trạm Biến áp 110Kv Ma Lâm và đường dây đấu nối, tỉnh Bình Thuận</t>
  </si>
  <si>
    <t xml:space="preserve">     Quyết định số 1208/QĐ-TTg ngày 21/7/2011 cảu Thủ tướng Chính phủ về việc phê duyệt quy hoạch phát triển điện lực Quốc giai giai đoạn 2011-2020.</t>
  </si>
  <si>
    <t xml:space="preserve">     Quyết định số 356/QĐ-SKHĐT ngày 10/10/2008 của Sở Kế hoạch và Đầu tư v/v phê duyệt dự án đầu tư xây dựng công trình tu sửa hồ suối Đá</t>
  </si>
  <si>
    <t xml:space="preserve">     Công văn số 1450/UBND-ĐTQH ngày 02/4/2010 của UBND Tỉnh v/v thực hiện các công việc liên quan đến việc bồi thường thiệt hại và giải phóng mặt bằng công trình </t>
  </si>
  <si>
    <t xml:space="preserve">      Quyết định số 351/QĐ-UBND ngày 04/02/2012 của UBND tỉnh Bình Thuận v/v thu hồi tổng thể và giao đất để thực hiện công trình </t>
  </si>
  <si>
    <t xml:space="preserve">    Quyết định số 323/QĐ-SKHĐT ngày 28/10/2010 của Sở Kế hoạch và Đầu tư Bình Thuận v/v phê duyệt báo cáo kinh tế kỹ thuật công trình </t>
  </si>
  <si>
    <t xml:space="preserve">   Công văn số 1684/STNMT-CCQLĐĐ ngày 31/5/2013 v/v ý kiến giải quyết hồ sơ đất đai nhà văn hóa thị trấn Ma Lâm</t>
  </si>
  <si>
    <t>Công ty Cổ phần Tư vấn- Thương mại Dịch vụ địa ốc Hoàng Quân</t>
  </si>
  <si>
    <t xml:space="preserve">Mở rộng Khu dân cư Bắc Xuân An </t>
  </si>
  <si>
    <t>Hạ tầng khu nhà ở cho công nhân, nhà ở xã hội và khu thương mại - dịch vụ</t>
  </si>
  <si>
    <t xml:space="preserve">Hệ thống thủy lợi Tà Pao </t>
  </si>
  <si>
    <t xml:space="preserve">      Quyết định số 2800/QĐ-UBND ngày 30/9/2009 của UBND tỉnh về phê duyệt dự án đầu tư xây dựng công trình</t>
  </si>
  <si>
    <t>Hệ thống nước sạch  Hàm Thuận Bắc
(thuộc dự án lĩnh vực nước tỉnh Bình Thuận)</t>
  </si>
  <si>
    <t>Đất ở</t>
  </si>
  <si>
    <t>Địa điểm thực hiện</t>
  </si>
  <si>
    <t>STT</t>
  </si>
  <si>
    <t>Tên dự án, công trình</t>
  </si>
  <si>
    <t>I</t>
  </si>
  <si>
    <t>Các công trình, dự án đất cơ sở giáo dục đào tạo</t>
  </si>
  <si>
    <t>II</t>
  </si>
  <si>
    <t>Các công trình, dự án đất giao thông</t>
  </si>
  <si>
    <t>Đất trồng lúa</t>
  </si>
  <si>
    <t>Đất rừng phòng hộ</t>
  </si>
  <si>
    <t>III</t>
  </si>
  <si>
    <t>Các công trình, dự án đất thủy lợi</t>
  </si>
  <si>
    <t>IV</t>
  </si>
  <si>
    <t xml:space="preserve">Các công trình, dự án đất năng lượng </t>
  </si>
  <si>
    <t>V</t>
  </si>
  <si>
    <t>Các công trình, dự án đất tôn giáo</t>
  </si>
  <si>
    <t>Chủ đầu tư</t>
  </si>
  <si>
    <t>Cơ sở pháp lý</t>
  </si>
  <si>
    <t>Ghi chú</t>
  </si>
  <si>
    <t>Tổng Công ty Điện lực Miền Nam</t>
  </si>
  <si>
    <t>Các công trình, dự án đất an ninh, quốc phòng</t>
  </si>
  <si>
    <t>Xã Hàm Chính, huyện Hàm Thuận Bắc</t>
  </si>
  <si>
    <t>Công an tỉnh</t>
  </si>
  <si>
    <t>Công an thị trấn Phú Long</t>
  </si>
  <si>
    <t>Thị trấn Phú Long, huyện Hàm Thuận Bắc</t>
  </si>
  <si>
    <t>Trường Trung cấp Đại Việt Bình Thuận</t>
  </si>
  <si>
    <t>Trường Trung cấp Đại Việt Thành phố Hồ Chí Minh</t>
  </si>
  <si>
    <t>Đường dây 220 KV Vĩnh Tân - Tháp Chàm</t>
  </si>
  <si>
    <t>Huyện Tuy Phong</t>
  </si>
  <si>
    <t>Kênh tiêu Võ Xu</t>
  </si>
  <si>
    <t>Cải tạo nâng cấp đường từ UBND huyện đến xã La Dạ</t>
  </si>
  <si>
    <t>Huyện Hàm Thuận Bắc</t>
  </si>
  <si>
    <t>UBND huyện Hàm Thuận Bắc</t>
  </si>
  <si>
    <t xml:space="preserve"> các xã huyện Hàm Thuận Bắc</t>
  </si>
  <si>
    <t>UBND huyện Hàm Thuận Nam</t>
  </si>
  <si>
    <t>xã La Ngâu, huyện Tánh Linh</t>
  </si>
  <si>
    <t>Đường dây 220 KV Phan Thiết - Phú Mỹ 2</t>
  </si>
  <si>
    <t>các huyện</t>
  </si>
  <si>
    <t>Các công trình, dự án đất sản xuất kinh doanh</t>
  </si>
  <si>
    <t>Thị trấn Tân Nghĩa, huyện Hàm Tân</t>
  </si>
  <si>
    <t>xã Tân Phước, thị xã La Gi</t>
  </si>
  <si>
    <t>Tịnh thất Phật Lâm</t>
  </si>
  <si>
    <t>Tòa Giám mục Phan Thiết</t>
  </si>
  <si>
    <t>Đường thôn 6 đi Sông Quao</t>
  </si>
  <si>
    <t>các xã, huyện Hàm Thuận Bắc</t>
  </si>
  <si>
    <t>Đường từ Km 14 (Quốc lộ 28) - Trũng Liêm</t>
  </si>
  <si>
    <t>BQL dự án huyện Hàm Thuận Bắc</t>
  </si>
  <si>
    <t>Đơn vị tính: Ha</t>
  </si>
  <si>
    <t>Sở Nông nghiệp và PTNT</t>
  </si>
  <si>
    <t>Chợ Hàm Trí</t>
  </si>
  <si>
    <t>xã Hàm Đức, huyện Hàm Thuận Bắc</t>
  </si>
  <si>
    <t>VI</t>
  </si>
  <si>
    <t>VII</t>
  </si>
  <si>
    <t>TỔNG CÔNG</t>
  </si>
  <si>
    <t>VIII</t>
  </si>
  <si>
    <t>IX</t>
  </si>
  <si>
    <t>Phường Tân Thiện, thị xã La Gi</t>
  </si>
  <si>
    <t>UBND thị xã La Gi</t>
  </si>
  <si>
    <t xml:space="preserve">Trong đó sử dụng vào đất </t>
  </si>
  <si>
    <t>Đường Hàm Đức - Nà Bồi</t>
  </si>
  <si>
    <t xml:space="preserve">UBND huyện Hàm Thuận Bắc </t>
  </si>
  <si>
    <t xml:space="preserve">Sở Nông nghiệp và Phát triển nông thôn </t>
  </si>
  <si>
    <t>Công trình đường từ cầu Đa Tro đi Buôn Tà Mỹ</t>
  </si>
  <si>
    <t xml:space="preserve">xã Đa Mi, huyện Hàm Thuận Bắc </t>
  </si>
  <si>
    <t>Khu dân cư xóm 1 Phước Thể</t>
  </si>
  <si>
    <t xml:space="preserve">Chi cục Phát triển Nông thôn tỉnh Bình Thuận </t>
  </si>
  <si>
    <t>Công ty Cổ phần may xuất khẩu Phan Thiết</t>
  </si>
  <si>
    <t>Hồ chứa nước Lòng Sông-cấp nước cho hệ thống Tuy Tịnh và hồ Đá Bạc</t>
  </si>
  <si>
    <t>Đập dâng Hàm Cần lòng hồ, tuyến kênh</t>
  </si>
  <si>
    <t xml:space="preserve">các xã thuộc huyện Hàm Thuận Nam </t>
  </si>
  <si>
    <t xml:space="preserve">Quyết định số 341/QĐSKHĐT ngày 08/10/2007 của Sở Kế hoạch và Đầu tư v/v phê duyệt điều chỉnh dự án đầu tư xây dựng công trình </t>
  </si>
  <si>
    <t>Ban Quản lý dự án Thủy sản</t>
  </si>
  <si>
    <t>Xây dựng khu thực nghiệm ứng dụng công nghệ sinh học</t>
  </si>
  <si>
    <t xml:space="preserve">xã Phong Nẫm, Phan Thiết và xã Hàm Liêm, huyện Hàm Thuận Bắc </t>
  </si>
  <si>
    <t>Sở Khoa học và Công nghệ</t>
  </si>
  <si>
    <t>X</t>
  </si>
  <si>
    <t>Các công trình, dự án đất Chợ</t>
  </si>
  <si>
    <t xml:space="preserve">Trạm biến áp 110 Kv Tân Thành và tuyến đường dây 110 Kv </t>
  </si>
  <si>
    <t>Đường vận hành vào khu vực Thủy điện La Ngâu</t>
  </si>
  <si>
    <t>Đường Hàm Liêm - Mương Mán</t>
  </si>
  <si>
    <t>Trường Mẫu giáo Tân Thiện</t>
  </si>
  <si>
    <t>UBND thị xã la Gi</t>
  </si>
  <si>
    <t>Trường Mẫu giáo Bình Tân</t>
  </si>
  <si>
    <t xml:space="preserve">     Quyết định số 388/QĐ-SKHĐT ngày 03/12/2010 của Sở Kế hoạch và Đầu tư về phê duyệt báo cáo Kinh tế kỹ thuật xây dựng công trình</t>
  </si>
  <si>
    <t xml:space="preserve">       Quyết định số 658/QĐ-UBND ngày 12/3/2007 của Sở Kế hoạch và Đầu tư về phê duyệt dự án đầu tư.</t>
  </si>
  <si>
    <t>Trường Tiểu học Thuận Hòa 1</t>
  </si>
  <si>
    <t>thôn Dân Cường, xã Hàm Thạnh, huyện Hàm Thuận Nam</t>
  </si>
  <si>
    <t>Công ty TNHH Trường Trung học cơ sở Minh Nghĩa</t>
  </si>
  <si>
    <t xml:space="preserve">các xã thuộc huyện Hàm Thuận Bắc </t>
  </si>
  <si>
    <t>Công trình nhựa hóa đường thôn Chăm</t>
  </si>
  <si>
    <t xml:space="preserve">UBND huyện Tánh Linh </t>
  </si>
  <si>
    <t>Công trình giao thông nội đồng và hệ thống thủy lợi Thuận Minh</t>
  </si>
  <si>
    <t>Nâng cấp đường Bình An - Ninh Thuận</t>
  </si>
  <si>
    <t>Công trình đường Hàm Trí-Hồng Sơn</t>
  </si>
  <si>
    <t>Nâng cấp đường Bàu Thảo-Bàu Gia</t>
  </si>
  <si>
    <t>Sở Y tế Bình Thuận</t>
  </si>
  <si>
    <t>Chi cục Phát triển Nông thôn</t>
  </si>
  <si>
    <t xml:space="preserve">Các huyện: Hàm Tân, Hàm Thuận Nam, Tánh Linh, Hàm Thuận Bắc </t>
  </si>
  <si>
    <t>Sở Giao thông-Vận tải</t>
  </si>
  <si>
    <t>Đường Hàm Phú - Hàm Hiệp</t>
  </si>
  <si>
    <t>Đường Thuận Minh- Hàm Hiệp</t>
  </si>
  <si>
    <t>Đường vào khu sản xuất 1600 ha</t>
  </si>
  <si>
    <t xml:space="preserve">UBND huyện Hàm Thuận Nam </t>
  </si>
  <si>
    <t>Dự án định canh, định cư Khu Sa Loun</t>
  </si>
  <si>
    <t xml:space="preserve">xã Hàm Mỹ, xã Hàm Kiệm, huyện Hàm Thuận Nam </t>
  </si>
  <si>
    <t>Dự án khu dân cư để cấp cho nhân viên</t>
  </si>
  <si>
    <t>Công ty CP Rạng Đông</t>
  </si>
  <si>
    <t>Hạ tầng khu tái định canh, định cư tập trung khu Dốc Đá</t>
  </si>
  <si>
    <t xml:space="preserve">UBND huyện Bắc Bình </t>
  </si>
  <si>
    <t>Trạm biến áp và đường dây 110 kV Ma Lâm và đường dây đấu nối</t>
  </si>
  <si>
    <t>Giáo họ Hàm Phú</t>
  </si>
  <si>
    <t>Kênh chuyển nước Sông Móng- Đu Đủ- Tân Lập</t>
  </si>
  <si>
    <t xml:space="preserve">Công ty TNHH Một thành viên Khai thác Công trình Thủy lợi Bình Thuận </t>
  </si>
  <si>
    <t xml:space="preserve">các xã huyện Bắc Bình </t>
  </si>
  <si>
    <t>Kênh tiếp nước Suối Lách-Bàu Thiểm</t>
  </si>
  <si>
    <t>Công trình thoát lũ và tuyến đường nội đồng Kênh Ku Kê-Phú Sơn và tuyến nội đồng</t>
  </si>
  <si>
    <t>Hồ chứa nước Sông Khán</t>
  </si>
  <si>
    <t xml:space="preserve">Tu sửa 05 hồ chứa nước (dạng ao bàu) tại huyện Hàm Thuận Bắc </t>
  </si>
  <si>
    <t xml:space="preserve">các xã huyện Tánh Linh và huyện Đức Linh </t>
  </si>
  <si>
    <t>Hệ thống cấp nước sinh hoạt xã Hồng Sơn</t>
  </si>
  <si>
    <t>Hồ chứa nước Sông Dinh 3 (lòng hồ, các tuyến kênh và hạng mục liên quan)</t>
  </si>
  <si>
    <t xml:space="preserve">các xã thuộc huyện Hàm Tân </t>
  </si>
  <si>
    <t xml:space="preserve">Quyết định số 1388/QĐ-UBND ngày 20/5/2009 của UBND tỉnh Bình Thuận v/v phê duyệt dự án đầu tư xây dựng công trình </t>
  </si>
  <si>
    <t>Dự án đầu tư xây dựng công trình đập Sông Tho</t>
  </si>
  <si>
    <t>Chi cục Phát triển nông thôn Bình Thuận</t>
  </si>
  <si>
    <t xml:space="preserve">     Quyết định số 160/QĐ-SKHĐT ngày 30/6/2010 của Sở Kế hoạch và Đầu tư về phê duyệt dự án đầu tư xây dựng;
     Thủ tướng Chính phù đã đồng ý chuyển mục đích sử dụng đất lúa là 0,43 ha tại Công văn số 2306/TTg-KTN ngày 23/12/2013</t>
  </si>
  <si>
    <t xml:space="preserve">      Quyết định số 500/QĐ-UBND ngày 25/02/2011 của Uỷ ban nhân dân huyện Hàm Thuận Bắc về phê duyệt đồ án quy hoạch xây dựng xã nông thôn mới xã Hàm Trí</t>
  </si>
  <si>
    <t>Khu thủy sản tập trung Chí Công</t>
  </si>
  <si>
    <t xml:space="preserve">       Quyết định số 3566/QĐ-BCT ngày 22/6/2012 của Bộ Công thương; Quyết định số 1962/QĐ-EVN SPC ngày 14/10/2013 của Tổng công ty Điện lực Miền Nam;
     </t>
  </si>
  <si>
    <t>Đường vào khu sản xuất 1.600 ha (giai đoạn 2)</t>
  </si>
  <si>
    <t xml:space="preserve">      Quyết định số 695/QĐ-UBND ngày 10/4/2012 của UBND tỉnh về phê duyệt điều chỉnh dự án đầu tư xây dựng công trình tuyến đường Hàm Liên - Mương Nám tránh trú bão khu vực suối Cẩm Hang, huyện Hàm Thuận Bắc</t>
  </si>
  <si>
    <t>Trường Cao đẳng Kinh tế Hoàng Quân</t>
  </si>
  <si>
    <t xml:space="preserve">     Quyết định số 2383/QĐ-UBND ngày  của UBND tỉnh v/v thu hồi đất tổng thể xây dựng công trình </t>
  </si>
  <si>
    <t xml:space="preserve">        Công văn số 203/TTg-KTN ngày 31/012013 của Thủ tướng Chính phủ.    
      Quyết định số 458/QĐ-NPT ngày 28/5/2010 của Tổng Công ty truyền tải điện Quốc gia về phê duyệt thiết kế xác định công trình đường dây;
     Công văn số 818/TTg-KTN ngày 02/6/2014 của Thủ tướng Chính phủ về chuyển mục đích sử dụng đất rừng phòng hộ sang xây dựng công trình đường dây 220 kv Vĩnh Tân - Tháp Chàm.
    </t>
  </si>
  <si>
    <t xml:space="preserve">        Công văn số 354/UBND-VXDL ngày 27/01/2014 của UBND tỉnh về chấp thuận cho hợp thức hóa các hạng mục công trình xây dựng trái phép tại khu vực tượng Đức mẹ Tà Pao.</t>
  </si>
  <si>
    <t xml:space="preserve">         Quyết định số 273/QĐ-SKHĐT ngày 12/8/2013 của Sở Kế hoạch và Đầu tư về phê duyệt dự án đầu tư xây dựng công trình đập Sông Tho (là hợp phần của dự án tái định canh, định cư đồng bào 02 xã Phan Lâm - Phan Sơn) huyện Bắc Bình.</t>
  </si>
  <si>
    <t xml:space="preserve">     Quyết định số 1078/QĐ-UBND ngày 18/4/2008 của UBND tỉnh Bình Thuận về thu hồi đất tổng thể dự án.</t>
  </si>
  <si>
    <t>Nhà quản lý vận hành đường dây điện 500 Kv Vĩnh Tân - Sông Mây</t>
  </si>
  <si>
    <t>Công ty Truyền tải Điện 3</t>
  </si>
  <si>
    <t xml:space="preserve">    Quyết định số 1849/QĐ-EVN-NPT ngày 31/12/2013 của Hội đồng thành viên, Tổng Công ty Truyền tải Quốc gia về phê duyệt điều chỉnh dự án đầu tư xây dựng công trình;
      Quyết định số 2452/QĐ-TTD93 ngày 30/7/2013 của Công ty truyền tải điện 3 về thành lập Đội truyền tải điện Bắc Bình trực thuộc Truyền tải điện Ninh Thuận.
      Công văn số 1281/AMN-TĐ ngày 12/3/2014 của BQL Dự án các công trình điện miền Nam về ủy quyền thực hiện xây dựng nhà quản lý các Đội đường dây thuộc dự án đường dây Sông Mây - Vĩnh Tân</t>
  </si>
  <si>
    <t>Chi cục Phát triển nông thôn</t>
  </si>
  <si>
    <t xml:space="preserve">      Quyết định số 394/QĐ-SKHĐT ngày 30/10/1013 của Sở Kế hoạch và Đầu tư về phê duyệt dự án đầu tư xây dựng công trình.
      Quyết định số 3416/QĐ-UBND ngày 26/12/2013 của UBND tỉnh về giao chỉ tiêu kế hoạch đầu tư xây dựng cơ bản nguồn vốn ngân sách Nhà nước năm 2014.      
        Quyết định số 178/QĐ-UBND ngày 14/01/2014 của UBND tỉnh về giao kế hoạch đầu tư xây dựng cơ bản nguồn vốn Trung ương  hỗ trợ có mục tiêu năm 2014.     </t>
  </si>
  <si>
    <t xml:space="preserve">    Quyết định số 2762/QĐ-UBND ngày 25/9/2009 của UBND tỉnh về thu hồi đất tổng thể để thực hiện dự án xây dựng Khu dân cư khu phố 8, phường Bình Tân, thị xã La Gi.
    </t>
  </si>
  <si>
    <t xml:space="preserve">      Quyết định số 48/QĐ-SKHĐT ngày 18/3/2011 của Sở Kế hoạch và Đầu tư về phê duyệt điều chỉnh dự án đầu tư xây dựng công trình.
      Quyết định số 1705/QĐ-SKHĐT ngày 03/6/2004 của Sở Kế hoạch và Đầu tư về phê duyệt Báo cáo nghiên cứu khả thi công trình đường Km14 (QL 28) - Trũng Liêm, huyện Hàm Thuận Bắc.</t>
  </si>
  <si>
    <t xml:space="preserve">       Quyết định số 632/QĐ-UBND ngày 07/3/2007 của UBND tỉnh về việc phê duyệt dự án đầu tư xây dựng công trình hệ thống cấp nước sạch, nước sản xuất và kết hợp trồng rừng  phòng hộ ở vùng cát Bình Thuận.
     Quyết định số 1000/QĐ-UBND ngày 28/4/2011 của UBND tỉnh về phê duyệt điều chỉnh, bổ sung dự án lĩnh vực nước tỉnh Bình Thuận,
      Quyết định số 2075/QĐ-UBND ngày 26/9/2011 của UBND tỉnh về phê duyệt điều chỉnh, bổ sung dự án lĩnh vực nước tỉnh Bình Thuận.</t>
  </si>
  <si>
    <t>Công văn số 1777/UBND-ĐTQH ngày 18/4/2008 của Uỷ ban nhân dân tỉnh về  việc có ý kiến về hướng tuyến đường dây 220 Kv - Bà Rịa. Quyết định số 803/QĐ-NPT ngày 08/5/2009 của Tổng Công ty truyền tải điện Quốc Gia. Quyết định số 915/QĐ-NPT ngày 28/9/2011 ngày của Tổng Công ty truyền tải điện Quốc Gia về phê duyệt thiết kế kỹ thuật.</t>
  </si>
  <si>
    <t>Phường Bình Tân, thị xã La Gi</t>
  </si>
  <si>
    <t>Khu dân cư khu phố 8</t>
  </si>
  <si>
    <t>Trường Trung học cơ sở Tân Phước</t>
  </si>
  <si>
    <t xml:space="preserve">     Quyết định số 2277/QĐ-BCA-(H41) ngày 25/12/2008 của Bộ Công an, phê duyệt dự án tổng thể đầu tư xây dựng công trình cải tạo, nâng cấp các nhà tạm giữ;
      Quyết định số 5111/QĐ-BCA H41 ngày 19/9/2013 của Bộ Công an, phê duyệt chủ trương đầu tư.</t>
  </si>
  <si>
    <t xml:space="preserve">Xã Chí Công, huyện Tuy Phong </t>
  </si>
  <si>
    <t xml:space="preserve">      Quyết định số 1191/QĐ-BNN-KH ngày 06/5/2010 của Bộ Nông nghiệp và Phát triển nông thôn về việc giao nhiệm vụ chuẩn bị đầu tư xây dựng khu sản xuất giống thủy sản tập trung Chí Công</t>
  </si>
  <si>
    <t>Xã Hàm Trí, huyện Hàm Thuận Bắc</t>
  </si>
  <si>
    <t>Ban Quản lý Dự án các công trình điện Miền Trung</t>
  </si>
  <si>
    <t>Xã Phan Rí Thành,, huyện Bắc Bình</t>
  </si>
  <si>
    <t>Huyện Hàm Thuận Nam</t>
  </si>
  <si>
    <t>Công ty Cổ phần thủy điện La Ngâu</t>
  </si>
  <si>
    <t xml:space="preserve">     Giấy chứng nhận đầu tư số 48121000129, cấp ngày 10/01/2008, thay đổi lần 1 ngày 13/5/2009; Quyết định số 747/QĐ-UBND ngày 17/3/2008 của UBND tỉnh về thu hồi đất tổng thể. Quyết định số 2566/QĐ-BCT ngày 29/4/2008 của Bộ Công thương về quy trình vận hành hồ chức nước thủy điện La Ngâu</t>
  </si>
  <si>
    <t xml:space="preserve">      Quyết định số 1881/QĐ-UBND ngày 12/8/2013 của UBND tỉnh phê duyệt phương án trồng rừng thay thế; Giấy xác nhận đăng ký cam kết bảo vệ môi trường;Quyết định số 990/QĐ-UBND ngày 07/5/2010 của UBND tỉnh về phê duyệt dự án đầu tư.</t>
  </si>
  <si>
    <t>Xã Tân Thuận, huyện Hàm Thuận Nam</t>
  </si>
  <si>
    <t>Đường vào Trường Trung học cơ sở Tân Phước</t>
  </si>
  <si>
    <t>Xã Tân Phước, thị xã La Gi</t>
  </si>
  <si>
    <t>Ban Quản lý dự án thị xã La Gi</t>
  </si>
  <si>
    <t xml:space="preserve">      Quyết định số 917/QĐ-UBND ngày 27/8/2012 của UBND thị xã La Gi về phê duyệt báo cáo kinh tế kỹ thuật xây dựng công đường vào trường Trung học cơ sở Tân Phước..</t>
  </si>
  <si>
    <t xml:space="preserve">       Quyết định số 29/QĐ-UBND ngày 06/01/2010 của UBND tỉnh về việc thu hồi đất tổng thể để xây dựng công trình đường từ cầu Đa Tro đi Buôn Tà Mỹ</t>
  </si>
  <si>
    <t xml:space="preserve">   Quyết định số 81/QĐ-SKHĐT ngày 15/4/2011 của Sở Kế hoạch và Đầu tư, phê duyệt điều chỉnh dự án đầu tư công trình đường Hàm Đức - Nà Bồi, huyện Hàm Thuận Bắc.   </t>
  </si>
  <si>
    <t>Nâng cấp đường ĐT-718 đoạn từ Ga Phú Hội đến Ga Bình Thuận</t>
  </si>
  <si>
    <t>Ban Quản lý dự án huyện Hàm Thuận Bắc</t>
  </si>
  <si>
    <t>Ban Trị sự Phật giáo tỉnh Bình Thuận</t>
  </si>
  <si>
    <t xml:space="preserve">      Quyết định số 290/QĐ-UBND ngày 27/01/2011 của UBND tỉnh về cho phép thành lập cơ sở tôn giáo đạo Phật Tịnh thất Phật Lâm trực thuộc Ban Trị sự Phật giáo tỉnh Bình Thuận.</t>
  </si>
  <si>
    <t xml:space="preserve"> Công trình tại khu vực Đức mẹ Tà Pao</t>
  </si>
  <si>
    <t>Xã Đồng Kho, huyện Tánh Linh</t>
  </si>
  <si>
    <t>Xã Phan Sơn, huyện Bắc Bình</t>
  </si>
  <si>
    <t>Thị trấn Võ Xu, Huyện Đức Linh</t>
  </si>
  <si>
    <t>Các công trình, dự án nghiên cứu khoa học</t>
  </si>
  <si>
    <t>Trường Trung học cơ sở nội trú Minh Nghĩa</t>
  </si>
  <si>
    <t xml:space="preserve">Xã Hàm Thắng, huyện Hàm Thuận Bắc </t>
  </si>
  <si>
    <t xml:space="preserve"> Giấy chứng nhận đầu tư số 48121000477 ngày 25/11/2009 của UBND tỉnh Bình Thuận , thay đổi lần 1 ngày 23/9/2010, thay đổi lần 2 ngày 26/9/2012</t>
  </si>
  <si>
    <t>Xã Hàm Kiệm, huyện Hàm Thuận Nam</t>
  </si>
  <si>
    <t xml:space="preserve">      Quyết định số 196/QĐ-UBND ngày 08/5/2007 của UBND huyện Hàm Thuận Nam về phê duyệt đồ án quy hoạch chi tiết xây dựng công trình khu dân cư, dịch vụ thương mại Hàm Kiệm. Công văn số 658/UBND-ĐTQH ngày 18/02/2011 của UBND tỉnh; Công văn số 2532/UBND-VXDL ngày 06/7/2012 của UBND tỉnh;
      </t>
  </si>
  <si>
    <t xml:space="preserve"> Trường Trung học cơ sở Hàm Thạnh, huyện Hàm Thuận Nam</t>
  </si>
  <si>
    <t xml:space="preserve">Xã Thuận Hòa, huyện Hàm Thuận Bắc </t>
  </si>
  <si>
    <t xml:space="preserve">Thị trấn Lạc Tánh, huyện Tánh Linh </t>
  </si>
  <si>
    <t xml:space="preserve">     Quyết định số 30/QĐ-UBND ngày 15/1/2012 của UBND huyện Tánh Linh, phê duyệt báo cáo kinh tế kỹ thuật xây dựng công trình:nhựa hóa thôn Chăm</t>
  </si>
  <si>
    <t xml:space="preserve">Xã Thuận Minh, huyện Hàm Thuận Bắc </t>
  </si>
  <si>
    <t xml:space="preserve">Xã Hàm Chính, huyện Hàm Thuận Bắc </t>
  </si>
  <si>
    <t xml:space="preserve">Xã Hàm Trí, xã Hồng Sơn, huyện Hàm Thuận Bắc </t>
  </si>
  <si>
    <t xml:space="preserve">Xã Hàm Hiệp, huyện Hàm Thuận Bắc </t>
  </si>
  <si>
    <t>Đường vào Bệnh viện huyện HTB</t>
  </si>
  <si>
    <t>Thị trấn Ma Lâm, huyện Hàm Thuận Bắc</t>
  </si>
  <si>
    <t xml:space="preserve">     Công văn số 2747/UBND-ĐTQH ngày 16/6/2010 v/v đầu tư tuyến đường vào cổng chính Bệnh viện huyện Hàm Thuận Bắc </t>
  </si>
  <si>
    <t xml:space="preserve">Xã Hàm Liêm, huyện Hàm Thuận Bắc </t>
  </si>
  <si>
    <t xml:space="preserve">Nâng cấp quốc lộ 55 nối dài trên tỉnh Bình Thuận </t>
  </si>
  <si>
    <t xml:space="preserve">Xã Tân Thuận, huyện Hàm Thuận Nam </t>
  </si>
  <si>
    <t xml:space="preserve">Xã Phước Thể, huyện Tuy Phong </t>
  </si>
  <si>
    <t>Dự án Nhà máy điện gió Phú Lạc</t>
  </si>
  <si>
    <t>Xã Phú Lạc, huyện Tuy Phong</t>
  </si>
  <si>
    <t>Công ty Cổ phần Phong điện Thuận Bình</t>
  </si>
  <si>
    <t>Quyết định số 1655/QĐ-UBND ngày 19/5/2014 của UBND tỉnh về thu hồi và giao đất (đợt 1) cho Công ty CP Phong điện Thuận Bình để xây dựng Nhà máy điện gió tại xã Phú Lạc, huyện Tuy Phong</t>
  </si>
  <si>
    <t>Đất khác</t>
  </si>
  <si>
    <t xml:space="preserve">Dự án nhà ở xã hội cho công nhân may </t>
  </si>
  <si>
    <t>Trường Tiểu học Tân Phước 1 và đường vào</t>
  </si>
  <si>
    <t xml:space="preserve">     Quyết định số 421/QĐ-UBND ngày 15/02/2008 của UBND tỉnh về phê duyệt dự án đầu tư xây dựng;
     Quyết định số 918/QĐ-UBND ngày 27/8/2012 cuả UBND thị xã La Gi.</t>
  </si>
  <si>
    <t>Nhà văn hóa Hàm Hiệp</t>
  </si>
  <si>
    <t>xã Hàm Hiệp, huyện Hàm Thuận Bắc</t>
  </si>
  <si>
    <t xml:space="preserve">      Quyết định số 3756/QĐ-UBND ngày 30/9/2013 của UBND huyện Hàm Thuận Bắc về phê duyệt báo cáo kinh tế-kỹ thuật xây dựng.</t>
  </si>
  <si>
    <t>Dự án Khu dân cư phía Nam đường Lê Duẫn (đoạn từ Quốc lộ I đến Võ Văn Tần)</t>
  </si>
  <si>
    <t>Trung tâm Phát triển quỹ đất tỉnh</t>
  </si>
  <si>
    <t>Đất nghĩa địa</t>
  </si>
  <si>
    <t>Dự án Nghĩa trang Hàm Tiến - Thiện Nghiệp - Mũi Né</t>
  </si>
  <si>
    <t>Công văn số 4375/UBND-ĐTQH ngày 25 tháng 10 năm 2013 của UBND tỉnh về việc đầu tư xây dựng công trình Nghĩa trang Hàm Tiến - Thiện Nghiệp - Mũi Né và sử dụng quỹ đất 02 bên đường 706B; Quyết định số 54/QĐ-SKHĐT ngày 27/02/2014 của Sở Kế hoạch và Đầu tư về việc phê duyệt  Báo cáo KTKT xây dựng công trình Nghĩa trang Hàm Tiến - Thiện Nghiệp - Mũi Né, thành phố Phan Thiết</t>
  </si>
  <si>
    <t>các phường Mũi Né, Hàm Tiến và xã Thiện Nghiệp, thành phố Phan Thiết</t>
  </si>
  <si>
    <t>Đất khu, cụm công nghiệp</t>
  </si>
  <si>
    <t>Cụm công nghiệp Nghĩa Hoà</t>
  </si>
  <si>
    <t>thị trấn Tân Nghĩa, huyện Hàm Tân</t>
  </si>
  <si>
    <t>Công ty TNHH Sao Tháng Bảy Việt Nam</t>
  </si>
  <si>
    <t>Giấy chứng nhận đầu tư số 48122000434 ngày 29/9/2009; thay đổi lần 2 ngày 24/7/2013</t>
  </si>
  <si>
    <t>Nhà máy thủy điện Thác Ba</t>
  </si>
  <si>
    <t>xã La Dạ, huyện Hàm Thuận Bắc và xã Mỹ Thạnh, huyện Hàm Thuận Nam</t>
  </si>
  <si>
    <t>Giấy chứng nhận đầu tư số 481121000774, cấp ngày 26/9/2013;, thay đổi lần 01 ngày 07/5/2014 do UBND tỉnh Bình Thuận cấp</t>
  </si>
  <si>
    <t>Tổng Công ty Cổ phần Đầu tư Xây dựng và Thương Mại Việt Nam</t>
  </si>
  <si>
    <t>Trụ sở Kho bạc Nhà nước  tỉnh</t>
  </si>
  <si>
    <t>phường Phú Thủy, thành phố Phan Thiết</t>
  </si>
  <si>
    <t xml:space="preserve">Công văn số 814/KBNN-TVQT ngày 04/4/2014 của Kho bạc Nhà nước </t>
  </si>
  <si>
    <t>Kho Bạc Nhà nước Bình Thuận</t>
  </si>
  <si>
    <t>Nâng cấp hồ Núi Đất và hoàn chỉnh kênh tiếp nước Núi Đất - Tân Bình</t>
  </si>
  <si>
    <t>xã Tân Tiến, Tân Bình thị xã La Gi</t>
  </si>
  <si>
    <t>Quyết định số 3278/QĐ-UBND ngày 17 tháng 11 năm 2009 của Ủy ban nhân dân tỉnh Bình Thuận</t>
  </si>
  <si>
    <t>Kênh D8-13 (đoạn tránh Khu công nghiệp chế biến khoáng sản Ti tan Sông Bình)</t>
  </si>
  <si>
    <t>xã Sông Bình, huyện Bắc Bình</t>
  </si>
  <si>
    <t>Quyết định số 126/QĐ-SKHĐT ngày 13 tháng 5 năm 2014 của Sở Kế hoạch và Đầu tư</t>
  </si>
  <si>
    <t>xã Tiến Lợi, thành phố Phan Thiết</t>
  </si>
  <si>
    <t>Trại tạm giam Công an tỉnh</t>
  </si>
  <si>
    <t>Trung tâm huấn luyện và bồi dưỡng nghiệp vụ và Đại đội Cảnh sát cơ động thuộc Công an tỉnh</t>
  </si>
  <si>
    <t>Quyết định số 456/QĐ-BCA-H41 ngày 06/02/2012 của Bộ Công an; Quyết định số 6818/QĐ-H41 ngày 24/10/2011 của Tổng cục Hậu cần - Kỹ Thuật</t>
  </si>
  <si>
    <t>Công an thị trấn Ma Lâm</t>
  </si>
  <si>
    <t>thị trấn Ma Lâm, huyện Hàm Thuận Bắc</t>
  </si>
  <si>
    <t>Quyết định số 295/QĐ-SKHĐT ngày 02/11/2011 của Sở Kế hoạch và Đầu tư</t>
  </si>
  <si>
    <t>Đất xây dựng trụ sở cơ quan, công trình sự nghiệp, công trình văn hóa</t>
  </si>
  <si>
    <t>Trung tâm hoạt động thanh thiếu nhi Bình Thuận</t>
  </si>
  <si>
    <t>Khu phố 5, phường Mũi né, thành phố Phan Thiết</t>
  </si>
  <si>
    <t>Đoàn Thanh niên Cộng sản Hồ Chí Minh tỉnh Bình Thuận</t>
  </si>
  <si>
    <t>xã Tân Tiến</t>
  </si>
  <si>
    <t>Đang trình hồ sơ thu hồi đất</t>
  </si>
  <si>
    <t>KDC khu phố 11, phường Bình Tân</t>
  </si>
  <si>
    <t>phường Bình Tân</t>
  </si>
  <si>
    <t>KDC Tân Hải</t>
  </si>
  <si>
    <t>xã Tân Hải</t>
  </si>
  <si>
    <t>KDC nhỏ lẻ Khu phố 10, Phước Hội</t>
  </si>
  <si>
    <t>phường Phước Hội</t>
  </si>
  <si>
    <t>Chợ xã Tân Tiến</t>
  </si>
  <si>
    <t>Vốn ngân sách thị xã và ngoài ngân sách lồng ghép</t>
  </si>
  <si>
    <t>Dự án xây dựng công trình bảo vệ khu dân cư phường Phước Lộc</t>
  </si>
  <si>
    <t>phường Phước Lộc</t>
  </si>
  <si>
    <t>Mở rộng khu dân cư 1/8, phường Hàm Tiến</t>
  </si>
  <si>
    <t>Phường Hàm Tiến, thành phố Phan Thiết</t>
  </si>
  <si>
    <t>Hạ tầng kỹ thuật khu dân cư Tam Biên, khu phố 14, phường Phú Thủy</t>
  </si>
  <si>
    <t xml:space="preserve">phường Phú Thủy, thành phố Phan Thiết </t>
  </si>
  <si>
    <t>Hạ tầng khu dân cư khu phố 1, phường Phú Trinh</t>
  </si>
  <si>
    <t xml:space="preserve">phường Phú Trinh, thành phố Phan Thiết </t>
  </si>
  <si>
    <t>UBND thành phố Phan Thiết</t>
  </si>
  <si>
    <t>Trường Tiểu học Thiện Nghiệp 2</t>
  </si>
  <si>
    <t>Xã Thiện Nghiệp, thành phố Phan Thiết</t>
  </si>
  <si>
    <t>Trường Mẫu giáo Thiện Nghiệp (03 phòng)</t>
  </si>
  <si>
    <t>Trung tâm học tập cộng đồng xã Thiện Nghiệp</t>
  </si>
  <si>
    <t xml:space="preserve"> Quyết định số 329/QĐ-SKHĐT ngày 15/11/2012 của Sở Kế hoạch và Đầu tư</t>
  </si>
  <si>
    <t>Quyết định số 2256/QĐ-UBND ngày 17/6/2014 của UBND TP Phan Thiết</t>
  </si>
  <si>
    <t>UBND thành phố 
Phan THiết</t>
  </si>
  <si>
    <t>Đài truyền thanh thành phố Phan Thiết</t>
  </si>
  <si>
    <t>UBND thành phố 
Phan Thiết</t>
  </si>
  <si>
    <t>Quyết định số 343/QĐ-SKHĐT ngày 11/11/2010 của Sở Kế hoạch và Đầu tư</t>
  </si>
  <si>
    <t>UBND phường Lạc Đạo</t>
  </si>
  <si>
    <t>Đã thi công xong.</t>
  </si>
  <si>
    <t>Nhà Văn hóa xã Thiện Nghiệp</t>
  </si>
  <si>
    <t>Dự án nghĩa trang sinh thái</t>
  </si>
  <si>
    <t>Công ty Cổ phần Đại Tống Nam Thái Sơn</t>
  </si>
  <si>
    <t>Thị trấn Phú Long, 
huyện Hàm Thuận Bắc</t>
  </si>
  <si>
    <t>XI</t>
  </si>
  <si>
    <t>XII</t>
  </si>
  <si>
    <t>Quyết định số 304/QĐ-SKHĐT ngày 10/9/2013 của Sở Kế hoạch và Đầu tư</t>
  </si>
  <si>
    <t>Quyết định số 748/QĐ-UBND ngày 6/6/2014 của UBND thị xã</t>
  </si>
  <si>
    <t>Công văn số 2139/UBND-ĐTQH ngày 06/6/2013 của Uỷ ban nhân dân tỉnh về việc triển khai thực hiện dự án khu dân cư phía Nam đường Lê Duẫn đoạn từ đường Trường Chinh- đường Võ Văn Tần; Công văn số 684/SXD-QHKT ngày 07/4/2014 của Sở Xây dựng về việc thoả thuận quy hoạch chi tiết (tỷ lệ 1/500) Khu dan cư phía Nam đường Lê Duẫn.</t>
  </si>
  <si>
    <t>Công văn số 3526/UBND-KT  ngày 25/9/2013 của UBND thành phố Phan Thiết</t>
  </si>
  <si>
    <t>Quyết định số 2144/QĐ-UBND ngày 05/12/2011 của UBND thành phố Phan Thiết</t>
  </si>
  <si>
    <t>Giấy Chứng nhận đầu tư số 4812000324 ngày 23/02/2009</t>
  </si>
  <si>
    <t>Quyết định số 2367/QĐ-UBND ngày 31/12/12 của UBND TP</t>
  </si>
  <si>
    <t>Quyết định số số 2144/QĐ-UBND ngày 05/12/2011 của UBND thành phố Phan Thiết</t>
  </si>
  <si>
    <t>Quyết định số 593/QĐ-UBND ngày 18/3/2013 của UBND Tỉnh</t>
  </si>
  <si>
    <t xml:space="preserve">Tổng 
diện tích (ha) </t>
  </si>
  <si>
    <t xml:space="preserve">Trung tâm Phát triển quỹ đất tỉnh </t>
  </si>
  <si>
    <t>Quyết định số 3161/QĐ-UBND ngày 19/11/2008 của UBND tỉnh v/v phê duyệt dự án đầu tư xây dựng công trình hạ tầng kỹ thuật mở rộng khu dân cư Bắc Xuân An</t>
  </si>
  <si>
    <t xml:space="preserve">     Công văn số 6054/UBND-ĐTQH ngày 15/12/2010 của UBND tỉnh v/v ủy quyền thông báo thu hồi đất để xây dựng công trình </t>
  </si>
  <si>
    <t xml:space="preserve">   Công văn số 4599/UBND-ĐTQH ngày 29/11/2012 của UBND tỉnh về dự án đầu tư xây dựng nhà ở thu nhập thấp cho công nhân của Công ty Cổ phần may xuất khẩu Phan Thiết</t>
  </si>
  <si>
    <t>Công văn số 355/UBND ngày 27/02/2014 của Uỷ ban nhân dân thị xã La Gi</t>
  </si>
  <si>
    <t>Quyết định số 1475/QD-UBND ngày 27/9/2013 của UBND thành phố Phan Thiết</t>
  </si>
  <si>
    <t>Công văn số 1442/UBND-VXDL ngày 26/4/2014 của UBND tỉnh về đầu tư dự án Trường Trung cấp Đại Việt Bình Thuận</t>
  </si>
  <si>
    <t xml:space="preserve">  Công văn số 2477/UBND-VXDL ngày 27/6/2013 của UBND tỉnh về danh mục các công trình trường học giai đoạn 2014-2015.</t>
  </si>
  <si>
    <t xml:space="preserve">  Công văn số 1668/UBND-ĐTQH ngày 14/4/2010 của UBND tỉnh về việc ủy quyền thông báo thu hồi đất của công trình </t>
  </si>
  <si>
    <t xml:space="preserve">   Công văn số 1837/UBND-ĐTQH ngày 27/4/2007 của UBND tỉnh về chấp thuận vị trí khu đất xây dựng trụ sở làm việc công an thị trấn Phú Long;</t>
  </si>
  <si>
    <t>Phường Xuân An, thành phố Phan Thiết</t>
  </si>
  <si>
    <t>Phường Lạc Đạo, thành phố Phan Thiết</t>
  </si>
  <si>
    <t xml:space="preserve"> Quyết định số 2051 QĐ/TWĐTN ngày 24/10/2006 của Ban Bí Thư TW Đoàn về việc phê duyệt dự án đầu tư xây dựng Trung tâm hoạt động thanh thiếu nhi Bình Thuận.</t>
  </si>
  <si>
    <t>Trạm biến áp và đường dây 110 kV Khu công nghiệp Hàm Kiệm</t>
  </si>
  <si>
    <t xml:space="preserve">    Quyết định số 1210/QĐ-UBND ngày 04/6/2010 của UBND tỉnh v/v phê duyệt dự án đầu tư xây dựng công trình nhựa hóa đường Xóm Bàu-Suối Cát</t>
  </si>
  <si>
    <t xml:space="preserve">      Quyết định số 2811/QĐ-UBND ngày 30/9/2009 của UBND tỉnh v/v phê duyệt dự án đầu tư xây dựng công trình </t>
  </si>
  <si>
    <t>Quyết định số 2336/QĐ-UBND ngày 27/10/2011 của UBND tỉnh</t>
  </si>
  <si>
    <t xml:space="preserve">    Quyết định số 2473/QĐ-UBND ngày 28/10/2010 của UBND tỉnh Bình Thuận v/v phê duyệt dự án đầu tư xây dựng công trình </t>
  </si>
  <si>
    <t xml:space="preserve">Công ty TNHH MTV Khai thác Công trình thủy lợi Bình Thuận </t>
  </si>
  <si>
    <t xml:space="preserve">    Quyết định số 720/QĐ-UBND ngày 01/4/2010 của UBND tỉnh v/v thu hồi đất tổng thể và giao đất xây dựng công trình hồ chứa nước Sông Khán</t>
  </si>
  <si>
    <t xml:space="preserve">     Công văn số 5939/UBND-ĐTQH ngày 25/11/2010 của UBND tỉnh v/v thub hồi đất để xây dựng nâng cấp tu sửa 05 hồ chứa nước tại huyện Hàm Thuận Bắc </t>
  </si>
  <si>
    <t xml:space="preserve">      Quyết định số 2241/QĐ-BNN-XD ngày 22/7/2008 của Bộ Nông nghiệp và Phát triển nông thôn v/v phê duyệt dự án đầu tư xây dựng công trình</t>
  </si>
  <si>
    <t xml:space="preserve">        Quyết định số 202/QĐ-SKHĐT ngày 23/8/2011 của Sở Kế hoạch và Đầu tư về phê duyệt dự án đầu tư xây dựng công trình</t>
  </si>
  <si>
    <t xml:space="preserve">    Quyết định số 39/QĐ-UBND ngày 04/01/2008 của UBND tỉnh v/v phê duyệt dự án đầu tư xây dựng công trình đập dâng Sông Phan</t>
  </si>
  <si>
    <t>Kho xăng dầu dự trữ</t>
  </si>
  <si>
    <t>xã Tam Thanh, huyện Phú Quý</t>
  </si>
  <si>
    <t>BTL Quân khu 7</t>
  </si>
  <si>
    <t xml:space="preserve">       Công văn số 4528/UBND-KT ngày 07/11/2013 của UBND tỉnh về chủ trương đầu tư xây dựng kho xăng dầu tại cảng Phú Quý;
      Công văn số 10533/BQP-TM ngày 30/12/2013 của Bộ Quốc phòng về quyy hoạch đất xây dựng Kho xăng dầu dự trữ tại cảng Triều Dương</t>
  </si>
  <si>
    <t>Đường khu du lịch Tân Bình - Tân Hải</t>
  </si>
  <si>
    <t>các Phường, thị xã La Gi</t>
  </si>
  <si>
    <t xml:space="preserve">      Quyết định số 47/QĐ-SKHĐT ngày 21/02/2014 của Sở Kế hoạch và Đầu tư về phê duyệt báo cáo kinh tế kỹ thuật xây dựng công trình Trường Mẫu giáo Bình Tân - La Gi.</t>
  </si>
  <si>
    <t>Phụ lục III
DANH MỤC CÔNG TRÌNH, DỰ ÁN THUỘC TRƯỜNG HỢP NHÀ NƯỚC THU HỒI ĐẤT
 ĐỂ THỰC HIỆN DỰ ÁN ĐẦU TƯ  NĂM 2014 TRÊN ĐỊA BÀN TOÀN TỈNH</t>
  </si>
  <si>
    <t>Giấy chứng nhận đầu tư số 48121000803/GCN ngày 26/3/2014 của Uỷ ban nhân dân tỉnh</t>
  </si>
  <si>
    <t>Trung tâm phát triển quỹ đất tỉnh</t>
  </si>
  <si>
    <t>phường Phú Tài, thành phố Phan Thiết</t>
  </si>
  <si>
    <t>Xã Hàm Hiệp, huyện Hàm Thuận Bắc - xã Mương Mán, huyện Hàm Thuận Nam.</t>
  </si>
  <si>
    <r>
      <t>(</t>
    </r>
    <r>
      <rPr>
        <i/>
        <sz val="14"/>
        <rFont val="Times New Roman"/>
        <family val="1"/>
      </rPr>
      <t>Kèm theo Nghị quyết số 60/2014/NQ-HĐND ngày 18 tháng 7 năm 2014 của HĐND tỉnh</t>
    </r>
    <r>
      <rPr>
        <sz val="14"/>
        <rFont val="Times New Roman"/>
        <family val="1"/>
      </rPr>
      <t>)</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</si>
</sst>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0.0"/>
    <numFmt numFmtId="174" formatCode="[$-409]dddd\,\ mmmm\ dd\,\ yyyy"/>
    <numFmt numFmtId="175" formatCode="00000"/>
    <numFmt numFmtId="176" formatCode="_(* #,##0.0_);_(* \(#,##0.0\);_(* &quot;-&quot;??_);_(@_)"/>
    <numFmt numFmtId="177" formatCode="#,##0.0;[Red]#,##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_);_(* \(#,##0\);_(* &quot;-&quot;??_);_(@_)"/>
    <numFmt numFmtId="184" formatCode="0.000"/>
    <numFmt numFmtId="185" formatCode="&quot;0&quot;#\ "/>
    <numFmt numFmtId="186" formatCode="#,##0.0"/>
    <numFmt numFmtId="187" formatCode="#,##0.00;[Red]#,##0.00"/>
    <numFmt numFmtId="188" formatCode="#,##0.000"/>
    <numFmt numFmtId="189" formatCode="#,###"/>
    <numFmt numFmtId="190" formatCode=";;;"/>
    <numFmt numFmtId="191" formatCode="mm"/>
    <numFmt numFmtId="192" formatCode="dd"/>
    <numFmt numFmtId="193" formatCode="yyyy"/>
    <numFmt numFmtId="194" formatCode="#,##0.00000"/>
    <numFmt numFmtId="195" formatCode="#,##0\ \ \ "/>
    <numFmt numFmtId="196" formatCode="#,##0.0000"/>
    <numFmt numFmtId="197" formatCode="#,##0.000000"/>
    <numFmt numFmtId="198" formatCode="#,##0.0000000"/>
    <numFmt numFmtId="199" formatCode="#.##0.00"/>
  </numFmts>
  <fonts count="34">
    <font>
      <sz val="10"/>
      <name val="Arial"/>
      <family val="0"/>
    </font>
    <font>
      <sz val="14"/>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0"/>
    </font>
    <font>
      <i/>
      <sz val="13"/>
      <name val="3C_Times_T"/>
      <family val="0"/>
    </font>
    <font>
      <sz val="10"/>
      <color indexed="8"/>
      <name val="Arial"/>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i/>
      <sz val="10"/>
      <name val="MS Sans Serif"/>
      <family val="0"/>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1"/>
      <name val="Times New Roman"/>
      <family val="1"/>
    </font>
    <font>
      <b/>
      <sz val="10"/>
      <name val="Times New Roman"/>
      <family val="1"/>
    </font>
    <font>
      <sz val="11"/>
      <color indexed="8"/>
      <name val="Arial"/>
      <family val="2"/>
    </font>
    <font>
      <sz val="12"/>
      <name val="Times New Roman"/>
      <family val="1"/>
    </font>
    <font>
      <i/>
      <sz val="14"/>
      <name val="Times New Roman"/>
      <family val="1"/>
    </font>
    <font>
      <b/>
      <sz val="13"/>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0" fillId="0" borderId="0">
      <alignment/>
      <protection/>
    </xf>
    <xf numFmtId="0" fontId="6"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21"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3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4" fontId="1" fillId="0" borderId="0" xfId="0" applyNumberFormat="1" applyFont="1" applyFill="1" applyAlignment="1">
      <alignment horizontal="center" vertical="center"/>
    </xf>
    <xf numFmtId="4" fontId="1" fillId="0" borderId="0" xfId="0" applyNumberFormat="1" applyFont="1" applyFill="1" applyBorder="1" applyAlignment="1">
      <alignment horizontal="center" vertical="center"/>
    </xf>
    <xf numFmtId="0" fontId="27" fillId="0" borderId="10" xfId="0" applyFont="1" applyFill="1" applyBorder="1" applyAlignment="1">
      <alignment vertical="center"/>
    </xf>
    <xf numFmtId="0" fontId="27"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1" fillId="0" borderId="0" xfId="0" applyFont="1" applyFill="1" applyAlignment="1">
      <alignment horizontal="center" vertical="center"/>
    </xf>
    <xf numFmtId="0" fontId="27" fillId="0" borderId="10" xfId="0" applyFont="1" applyFill="1" applyBorder="1" applyAlignment="1">
      <alignment horizontal="center" vertical="center"/>
    </xf>
    <xf numFmtId="4" fontId="27" fillId="0" borderId="1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31" fillId="0" borderId="0" xfId="0" applyFont="1" applyFill="1" applyAlignment="1">
      <alignment/>
    </xf>
    <xf numFmtId="0" fontId="31"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4" fontId="2"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11" xfId="0" applyFont="1" applyFill="1" applyBorder="1" applyAlignment="1">
      <alignment horizontal="center" vertical="center"/>
    </xf>
    <xf numFmtId="2" fontId="31" fillId="0" borderId="11"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xf>
    <xf numFmtId="0" fontId="31" fillId="0" borderId="11" xfId="0" applyFont="1" applyFill="1" applyBorder="1" applyAlignment="1">
      <alignment vertical="center" wrapText="1"/>
    </xf>
    <xf numFmtId="4" fontId="31" fillId="0" borderId="11" xfId="0" applyNumberFormat="1"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40" applyFont="1" applyFill="1" applyBorder="1" applyAlignment="1">
      <alignment horizontal="left" vertical="center" wrapText="1"/>
      <protection/>
    </xf>
    <xf numFmtId="0" fontId="31" fillId="0" borderId="11" xfId="0" applyFont="1" applyFill="1" applyBorder="1" applyAlignment="1">
      <alignment horizontal="justify" vertical="center" wrapText="1"/>
    </xf>
    <xf numFmtId="4" fontId="2" fillId="0" borderId="11" xfId="0" applyNumberFormat="1" applyFont="1" applyFill="1" applyBorder="1" applyAlignment="1">
      <alignment horizontal="center" vertical="center"/>
    </xf>
    <xf numFmtId="2" fontId="31" fillId="0" borderId="11" xfId="0" applyNumberFormat="1" applyFont="1" applyFill="1" applyBorder="1" applyAlignment="1">
      <alignment horizontal="justify" vertical="center" wrapText="1"/>
    </xf>
    <xf numFmtId="4" fontId="31" fillId="0" borderId="11" xfId="0" applyNumberFormat="1" applyFont="1" applyFill="1" applyBorder="1" applyAlignment="1">
      <alignment horizontal="center" vertical="center"/>
    </xf>
    <xf numFmtId="183" fontId="31" fillId="0" borderId="11" xfId="42" applyNumberFormat="1" applyFont="1" applyFill="1" applyBorder="1" applyAlignment="1">
      <alignment horizontal="center" vertical="center" wrapText="1"/>
    </xf>
    <xf numFmtId="4" fontId="31" fillId="0" borderId="11" xfId="0" applyNumberFormat="1" applyFont="1" applyFill="1" applyBorder="1" applyAlignment="1">
      <alignment vertical="center" wrapText="1"/>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4" fontId="27" fillId="0" borderId="11"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1" fillId="0" borderId="11" xfId="59" applyFont="1" applyFill="1" applyBorder="1" applyAlignment="1">
      <alignment vertical="center" wrapText="1"/>
      <protection/>
    </xf>
    <xf numFmtId="4" fontId="31" fillId="0" borderId="11" xfId="59" applyNumberFormat="1" applyFont="1" applyFill="1" applyBorder="1" applyAlignment="1">
      <alignment horizontal="center" vertical="center" wrapText="1"/>
      <protection/>
    </xf>
    <xf numFmtId="0" fontId="31" fillId="0" borderId="11" xfId="0" applyFont="1" applyFill="1" applyBorder="1" applyAlignment="1">
      <alignment vertical="center"/>
    </xf>
    <xf numFmtId="0" fontId="31" fillId="0" borderId="11" xfId="0" applyFont="1" applyFill="1" applyBorder="1" applyAlignment="1">
      <alignment horizontal="left" vertical="center"/>
    </xf>
    <xf numFmtId="0" fontId="29" fillId="0" borderId="11" xfId="0" applyFont="1" applyFill="1" applyBorder="1" applyAlignment="1">
      <alignment horizontal="center" vertical="center" wrapText="1"/>
    </xf>
    <xf numFmtId="2" fontId="31" fillId="0" borderId="11" xfId="0" applyNumberFormat="1" applyFont="1" applyFill="1" applyBorder="1" applyAlignment="1">
      <alignment horizontal="center" vertical="center" wrapText="1"/>
    </xf>
    <xf numFmtId="0" fontId="31" fillId="0" borderId="11" xfId="0" applyFont="1" applyFill="1" applyBorder="1" applyAlignment="1">
      <alignment horizontal="center" wrapText="1"/>
    </xf>
    <xf numFmtId="0" fontId="31" fillId="0" borderId="11" xfId="0" applyFont="1" applyFill="1" applyBorder="1" applyAlignment="1">
      <alignment wrapText="1"/>
    </xf>
    <xf numFmtId="0" fontId="31" fillId="0" borderId="11" xfId="40" applyFont="1" applyFill="1" applyBorder="1" applyAlignment="1">
      <alignment horizontal="center" vertical="center" wrapText="1"/>
      <protection/>
    </xf>
    <xf numFmtId="0" fontId="27" fillId="0" borderId="11" xfId="0" applyFont="1" applyFill="1" applyBorder="1" applyAlignment="1">
      <alignment horizontal="center" vertical="center" wrapText="1"/>
    </xf>
    <xf numFmtId="0" fontId="27" fillId="0" borderId="11" xfId="0" applyFont="1" applyFill="1" applyBorder="1" applyAlignment="1">
      <alignment vertical="center" wrapText="1"/>
    </xf>
    <xf numFmtId="0" fontId="27" fillId="0" borderId="11" xfId="0" applyFont="1" applyFill="1" applyBorder="1" applyAlignment="1">
      <alignment horizontal="justify" vertical="center" wrapText="1"/>
    </xf>
    <xf numFmtId="0" fontId="27" fillId="0" borderId="11" xfId="0" applyFont="1" applyFill="1" applyBorder="1" applyAlignment="1">
      <alignment horizontal="left" vertical="center" wrapText="1"/>
    </xf>
    <xf numFmtId="0" fontId="31" fillId="0" borderId="11" xfId="59" applyFont="1" applyFill="1" applyBorder="1" applyAlignment="1">
      <alignment horizontal="center" vertical="center" wrapText="1"/>
      <protection/>
    </xf>
    <xf numFmtId="2" fontId="28" fillId="0" borderId="11" xfId="0" applyNumberFormat="1" applyFont="1" applyFill="1" applyBorder="1" applyAlignment="1" quotePrefix="1">
      <alignment horizontal="left" vertical="center" wrapText="1"/>
    </xf>
    <xf numFmtId="2" fontId="28" fillId="0" borderId="0" xfId="0" applyNumberFormat="1" applyFont="1" applyFill="1" applyBorder="1" applyAlignment="1" quotePrefix="1">
      <alignment horizontal="left" vertical="center" wrapText="1"/>
    </xf>
    <xf numFmtId="2" fontId="27" fillId="0" borderId="0" xfId="0" applyNumberFormat="1" applyFont="1" applyFill="1" applyBorder="1" applyAlignment="1">
      <alignment horizontal="left" vertical="center" wrapText="1"/>
    </xf>
    <xf numFmtId="0" fontId="1" fillId="0" borderId="0" xfId="0" applyFont="1" applyFill="1" applyAlignment="1">
      <alignment horizontal="left" vertical="center"/>
    </xf>
    <xf numFmtId="0" fontId="2" fillId="0" borderId="11" xfId="0" applyFont="1" applyFill="1" applyBorder="1" applyAlignment="1">
      <alignment horizontal="left" vertical="center" wrapText="1"/>
    </xf>
    <xf numFmtId="2" fontId="27" fillId="0" borderId="0" xfId="0" applyNumberFormat="1" applyFont="1" applyFill="1" applyBorder="1" applyAlignment="1" quotePrefix="1">
      <alignment horizontal="left" vertical="center" wrapText="1"/>
    </xf>
    <xf numFmtId="0" fontId="1" fillId="0" borderId="0" xfId="0" applyFont="1" applyFill="1" applyBorder="1" applyAlignment="1">
      <alignment horizontal="left" vertical="center"/>
    </xf>
    <xf numFmtId="2" fontId="27" fillId="0" borderId="11" xfId="0" applyNumberFormat="1" applyFont="1" applyFill="1" applyBorder="1" applyAlignment="1">
      <alignment horizontal="center" vertical="center" wrapText="1"/>
    </xf>
    <xf numFmtId="49" fontId="31" fillId="0" borderId="11" xfId="40" applyNumberFormat="1" applyFont="1" applyFill="1" applyBorder="1" applyAlignment="1">
      <alignment horizontal="center" vertical="center" wrapText="1"/>
      <protection/>
    </xf>
    <xf numFmtId="0" fontId="33"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31" fillId="0" borderId="0" xfId="0" applyFont="1" applyFill="1" applyAlignment="1">
      <alignment horizontal="left" vertical="center"/>
    </xf>
    <xf numFmtId="0" fontId="1" fillId="0" borderId="0" xfId="0" applyFont="1" applyFill="1" applyAlignment="1">
      <alignment horizontal="center" vertical="center" wrapText="1"/>
    </xf>
    <xf numFmtId="0" fontId="27" fillId="0" borderId="10" xfId="0" applyFont="1" applyFill="1" applyBorder="1" applyAlignment="1">
      <alignment horizontal="right" vertical="center"/>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wrapText="1"/>
    </xf>
    <xf numFmtId="170" fontId="2" fillId="0" borderId="12" xfId="0" applyNumberFormat="1" applyFont="1" applyFill="1" applyBorder="1" applyAlignment="1">
      <alignment horizontal="center" vertical="center" wrapText="1"/>
    </xf>
    <xf numFmtId="170" fontId="2" fillId="0" borderId="13" xfId="0" applyNumberFormat="1" applyFont="1" applyFill="1" applyBorder="1" applyAlignment="1">
      <alignment horizontal="center"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omma" xfId="42"/>
    <cellStyle name="Comma [0]"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IK153"/>
  <sheetViews>
    <sheetView tabSelected="1" zoomScalePageLayoutView="0" workbookViewId="0" topLeftCell="A1">
      <selection activeCell="A2" sqref="A2:J2"/>
    </sheetView>
  </sheetViews>
  <sheetFormatPr defaultColWidth="9.140625" defaultRowHeight="12.75"/>
  <cols>
    <col min="1" max="1" width="7.140625" style="1" customWidth="1"/>
    <col min="2" max="2" width="21.421875" style="1" customWidth="1"/>
    <col min="3" max="3" width="17.28125" style="1" customWidth="1"/>
    <col min="4" max="4" width="18.7109375" style="1" customWidth="1"/>
    <col min="5" max="5" width="11.7109375" style="4" customWidth="1"/>
    <col min="6" max="6" width="10.8515625" style="4" customWidth="1"/>
    <col min="7" max="8" width="11.7109375" style="4" customWidth="1"/>
    <col min="9" max="9" width="27.7109375" style="65" customWidth="1"/>
    <col min="10" max="10" width="12.28125" style="1" customWidth="1"/>
    <col min="11" max="141" width="9.140625" style="3" customWidth="1"/>
    <col min="142" max="16384" width="9.140625" style="1" customWidth="1"/>
  </cols>
  <sheetData>
    <row r="1" spans="1:2" ht="18.75">
      <c r="A1" s="73"/>
      <c r="B1" s="73"/>
    </row>
    <row r="2" spans="1:10" ht="49.5" customHeight="1">
      <c r="A2" s="71" t="s">
        <v>383</v>
      </c>
      <c r="B2" s="71"/>
      <c r="C2" s="71"/>
      <c r="D2" s="71"/>
      <c r="E2" s="71"/>
      <c r="F2" s="71"/>
      <c r="G2" s="71"/>
      <c r="H2" s="71"/>
      <c r="I2" s="71"/>
      <c r="J2" s="71"/>
    </row>
    <row r="3" spans="1:10" ht="18.75">
      <c r="A3" s="74" t="s">
        <v>388</v>
      </c>
      <c r="B3" s="74"/>
      <c r="C3" s="74"/>
      <c r="D3" s="74"/>
      <c r="E3" s="74"/>
      <c r="F3" s="74"/>
      <c r="G3" s="74"/>
      <c r="H3" s="74"/>
      <c r="I3" s="74"/>
      <c r="J3" s="74"/>
    </row>
    <row r="4" spans="1:10" ht="18.75">
      <c r="A4" s="6"/>
      <c r="B4" s="6"/>
      <c r="C4" s="6"/>
      <c r="D4" s="11"/>
      <c r="E4" s="12"/>
      <c r="F4" s="12"/>
      <c r="G4" s="12"/>
      <c r="H4" s="12"/>
      <c r="I4" s="75" t="s">
        <v>110</v>
      </c>
      <c r="J4" s="75"/>
    </row>
    <row r="5" spans="1:141" s="2" customFormat="1" ht="15.75">
      <c r="A5" s="76" t="s">
        <v>65</v>
      </c>
      <c r="B5" s="76" t="s">
        <v>66</v>
      </c>
      <c r="C5" s="72" t="s">
        <v>64</v>
      </c>
      <c r="D5" s="72" t="s">
        <v>79</v>
      </c>
      <c r="E5" s="77" t="s">
        <v>351</v>
      </c>
      <c r="F5" s="77" t="s">
        <v>121</v>
      </c>
      <c r="G5" s="77"/>
      <c r="H5" s="77"/>
      <c r="I5" s="78" t="s">
        <v>80</v>
      </c>
      <c r="J5" s="76" t="s">
        <v>81</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row>
    <row r="6" spans="1:141" s="2" customFormat="1" ht="63.75" customHeight="1">
      <c r="A6" s="76"/>
      <c r="B6" s="76"/>
      <c r="C6" s="72"/>
      <c r="D6" s="72"/>
      <c r="E6" s="77"/>
      <c r="F6" s="15" t="s">
        <v>71</v>
      </c>
      <c r="G6" s="15" t="s">
        <v>72</v>
      </c>
      <c r="H6" s="15" t="s">
        <v>262</v>
      </c>
      <c r="I6" s="79"/>
      <c r="J6" s="76"/>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row>
    <row r="7" spans="1:10" s="18" customFormat="1" ht="15.75">
      <c r="A7" s="28" t="s">
        <v>67</v>
      </c>
      <c r="B7" s="72" t="s">
        <v>63</v>
      </c>
      <c r="C7" s="72"/>
      <c r="D7" s="72"/>
      <c r="E7" s="15">
        <f>E8+E9+E10+E11+E12+E13+E14+E15+E16+E17+E18+E19+E20+E21+E22</f>
        <v>160.55999999999997</v>
      </c>
      <c r="F7" s="15">
        <f>F8+F9+F10+F11+F12+F13+F14+F15+F16+F17+F18+F19+F20+F21+F22</f>
        <v>39.96</v>
      </c>
      <c r="G7" s="15">
        <f>G8+G9+G10+G11+G12+G13+G14+G15+G16+G17+G18+G19+G20+G21+G22</f>
        <v>0</v>
      </c>
      <c r="H7" s="15">
        <f>H8+H9+H10+H11+H12+H13+H14+H15+H16+H17+H18+H19+H20+H21+H22</f>
        <v>120.60000000000002</v>
      </c>
      <c r="I7" s="66"/>
      <c r="J7" s="33"/>
    </row>
    <row r="8" spans="1:10" s="18" customFormat="1" ht="47.25">
      <c r="A8" s="31">
        <v>1</v>
      </c>
      <c r="B8" s="31" t="s">
        <v>317</v>
      </c>
      <c r="C8" s="31" t="s">
        <v>318</v>
      </c>
      <c r="D8" s="31" t="s">
        <v>323</v>
      </c>
      <c r="E8" s="53">
        <v>4.6</v>
      </c>
      <c r="F8" s="53">
        <v>0</v>
      </c>
      <c r="G8" s="53">
        <v>0</v>
      </c>
      <c r="H8" s="53">
        <f>E8-(F8+G8)</f>
        <v>4.6</v>
      </c>
      <c r="I8" s="31" t="s">
        <v>342</v>
      </c>
      <c r="J8" s="33"/>
    </row>
    <row r="9" spans="1:10" s="18" customFormat="1" ht="63">
      <c r="A9" s="31">
        <v>2</v>
      </c>
      <c r="B9" s="31" t="s">
        <v>319</v>
      </c>
      <c r="C9" s="31" t="s">
        <v>320</v>
      </c>
      <c r="D9" s="31" t="s">
        <v>323</v>
      </c>
      <c r="E9" s="53">
        <v>0.36</v>
      </c>
      <c r="F9" s="53">
        <v>0</v>
      </c>
      <c r="G9" s="53">
        <v>0</v>
      </c>
      <c r="H9" s="53">
        <f aca="true" t="shared" si="0" ref="H9:H22">E9-(F9+G9)</f>
        <v>0.36</v>
      </c>
      <c r="I9" s="31" t="s">
        <v>328</v>
      </c>
      <c r="J9" s="33"/>
    </row>
    <row r="10" spans="1:10" s="18" customFormat="1" ht="47.25">
      <c r="A10" s="31">
        <v>3</v>
      </c>
      <c r="B10" s="31" t="s">
        <v>321</v>
      </c>
      <c r="C10" s="31" t="s">
        <v>322</v>
      </c>
      <c r="D10" s="31" t="s">
        <v>323</v>
      </c>
      <c r="E10" s="53">
        <v>0.23</v>
      </c>
      <c r="F10" s="53">
        <v>0</v>
      </c>
      <c r="G10" s="53">
        <v>0</v>
      </c>
      <c r="H10" s="53">
        <f t="shared" si="0"/>
        <v>0.23</v>
      </c>
      <c r="I10" s="31" t="s">
        <v>329</v>
      </c>
      <c r="J10" s="33"/>
    </row>
    <row r="11" spans="1:10" s="18" customFormat="1" ht="126">
      <c r="A11" s="30">
        <v>4</v>
      </c>
      <c r="B11" s="31" t="s">
        <v>127</v>
      </c>
      <c r="C11" s="35" t="s">
        <v>257</v>
      </c>
      <c r="D11" s="31" t="s">
        <v>128</v>
      </c>
      <c r="E11" s="29">
        <v>10</v>
      </c>
      <c r="F11" s="29">
        <v>4.22</v>
      </c>
      <c r="G11" s="29">
        <v>0</v>
      </c>
      <c r="H11" s="53">
        <f t="shared" si="0"/>
        <v>5.78</v>
      </c>
      <c r="I11" s="31" t="s">
        <v>1</v>
      </c>
      <c r="J11" s="33"/>
    </row>
    <row r="12" spans="1:10" s="18" customFormat="1" ht="94.5">
      <c r="A12" s="30">
        <f>A11+1</f>
        <v>5</v>
      </c>
      <c r="B12" s="31" t="s">
        <v>58</v>
      </c>
      <c r="C12" s="35" t="s">
        <v>2</v>
      </c>
      <c r="D12" s="31" t="s">
        <v>352</v>
      </c>
      <c r="E12" s="29">
        <v>18</v>
      </c>
      <c r="F12" s="29">
        <v>2.5</v>
      </c>
      <c r="G12" s="29">
        <v>0</v>
      </c>
      <c r="H12" s="53">
        <f t="shared" si="0"/>
        <v>15.5</v>
      </c>
      <c r="I12" s="31" t="s">
        <v>353</v>
      </c>
      <c r="J12" s="33"/>
    </row>
    <row r="13" spans="1:10" s="18" customFormat="1" ht="173.25">
      <c r="A13" s="30">
        <f>A12+1</f>
        <v>6</v>
      </c>
      <c r="B13" s="31" t="s">
        <v>59</v>
      </c>
      <c r="C13" s="35" t="s">
        <v>241</v>
      </c>
      <c r="D13" s="31" t="s">
        <v>57</v>
      </c>
      <c r="E13" s="29">
        <v>76</v>
      </c>
      <c r="F13" s="29">
        <v>23.57</v>
      </c>
      <c r="G13" s="29">
        <v>0</v>
      </c>
      <c r="H13" s="53">
        <f t="shared" si="0"/>
        <v>52.43</v>
      </c>
      <c r="I13" s="31" t="s">
        <v>3</v>
      </c>
      <c r="J13" s="33"/>
    </row>
    <row r="14" spans="1:10" s="18" customFormat="1" ht="47.25">
      <c r="A14" s="30">
        <f>A13+1</f>
        <v>7</v>
      </c>
      <c r="B14" s="56" t="s">
        <v>168</v>
      </c>
      <c r="C14" s="56" t="s">
        <v>254</v>
      </c>
      <c r="D14" s="56" t="s">
        <v>169</v>
      </c>
      <c r="E14" s="41">
        <v>8.1</v>
      </c>
      <c r="F14" s="41">
        <v>8.1</v>
      </c>
      <c r="G14" s="41">
        <v>0</v>
      </c>
      <c r="H14" s="35">
        <f t="shared" si="0"/>
        <v>0</v>
      </c>
      <c r="I14" s="70" t="s">
        <v>347</v>
      </c>
      <c r="J14" s="33"/>
    </row>
    <row r="15" spans="1:10" s="18" customFormat="1" ht="78.75">
      <c r="A15" s="30">
        <f>A14+1</f>
        <v>8</v>
      </c>
      <c r="B15" s="31" t="s">
        <v>166</v>
      </c>
      <c r="C15" s="35" t="s">
        <v>4</v>
      </c>
      <c r="D15" s="31" t="s">
        <v>123</v>
      </c>
      <c r="E15" s="41">
        <v>3.84</v>
      </c>
      <c r="F15" s="41">
        <v>0.2</v>
      </c>
      <c r="G15" s="41">
        <v>0</v>
      </c>
      <c r="H15" s="35">
        <f t="shared" si="0"/>
        <v>3.6399999999999997</v>
      </c>
      <c r="I15" s="31" t="s">
        <v>354</v>
      </c>
      <c r="J15" s="33"/>
    </row>
    <row r="16" spans="1:10" s="18" customFormat="1" ht="78.75">
      <c r="A16" s="30">
        <f>A15+1</f>
        <v>9</v>
      </c>
      <c r="B16" s="31" t="s">
        <v>170</v>
      </c>
      <c r="C16" s="31" t="s">
        <v>5</v>
      </c>
      <c r="D16" s="31" t="s">
        <v>171</v>
      </c>
      <c r="E16" s="41">
        <v>26.01</v>
      </c>
      <c r="F16" s="41">
        <v>0.67</v>
      </c>
      <c r="G16" s="41">
        <v>0</v>
      </c>
      <c r="H16" s="35">
        <f t="shared" si="0"/>
        <v>25.34</v>
      </c>
      <c r="I16" s="31" t="s">
        <v>49</v>
      </c>
      <c r="J16" s="33"/>
    </row>
    <row r="17" spans="1:10" s="20" customFormat="1" ht="126">
      <c r="A17" s="30">
        <v>10</v>
      </c>
      <c r="B17" s="34" t="s">
        <v>210</v>
      </c>
      <c r="C17" s="35" t="s">
        <v>209</v>
      </c>
      <c r="D17" s="35" t="s">
        <v>144</v>
      </c>
      <c r="E17" s="35">
        <v>2.6</v>
      </c>
      <c r="F17" s="35">
        <v>0.33</v>
      </c>
      <c r="G17" s="35">
        <v>0</v>
      </c>
      <c r="H17" s="35">
        <f t="shared" si="0"/>
        <v>2.27</v>
      </c>
      <c r="I17" s="31" t="s">
        <v>205</v>
      </c>
      <c r="J17" s="31"/>
    </row>
    <row r="18" spans="1:10" s="20" customFormat="1" ht="204.75">
      <c r="A18" s="30">
        <v>11</v>
      </c>
      <c r="B18" s="31" t="s">
        <v>269</v>
      </c>
      <c r="C18" s="35" t="s">
        <v>386</v>
      </c>
      <c r="D18" s="35" t="s">
        <v>270</v>
      </c>
      <c r="E18" s="35">
        <v>8.4</v>
      </c>
      <c r="F18" s="35">
        <v>0</v>
      </c>
      <c r="G18" s="35">
        <v>0</v>
      </c>
      <c r="H18" s="35">
        <f t="shared" si="0"/>
        <v>8.4</v>
      </c>
      <c r="I18" s="31" t="s">
        <v>344</v>
      </c>
      <c r="J18" s="31"/>
    </row>
    <row r="19" spans="1:10" s="20" customFormat="1" ht="45">
      <c r="A19" s="57">
        <v>12</v>
      </c>
      <c r="B19" s="58" t="s">
        <v>307</v>
      </c>
      <c r="C19" s="58" t="s">
        <v>308</v>
      </c>
      <c r="D19" s="59" t="s">
        <v>120</v>
      </c>
      <c r="E19" s="57">
        <v>0.43</v>
      </c>
      <c r="F19" s="57">
        <v>0</v>
      </c>
      <c r="G19" s="57">
        <v>0</v>
      </c>
      <c r="H19" s="35">
        <f t="shared" si="0"/>
        <v>0.43</v>
      </c>
      <c r="I19" s="57" t="s">
        <v>343</v>
      </c>
      <c r="J19" s="57" t="s">
        <v>306</v>
      </c>
    </row>
    <row r="20" spans="1:10" s="20" customFormat="1" ht="45">
      <c r="A20" s="57">
        <v>13</v>
      </c>
      <c r="B20" s="58" t="s">
        <v>309</v>
      </c>
      <c r="C20" s="59" t="s">
        <v>310</v>
      </c>
      <c r="D20" s="59" t="s">
        <v>120</v>
      </c>
      <c r="E20" s="57">
        <v>0.2</v>
      </c>
      <c r="F20" s="57">
        <v>0</v>
      </c>
      <c r="G20" s="57">
        <v>0</v>
      </c>
      <c r="H20" s="35">
        <f t="shared" si="0"/>
        <v>0.2</v>
      </c>
      <c r="I20" s="57" t="s">
        <v>343</v>
      </c>
      <c r="J20" s="57"/>
    </row>
    <row r="21" spans="1:10" s="20" customFormat="1" ht="45">
      <c r="A21" s="57">
        <v>14</v>
      </c>
      <c r="B21" s="58" t="s">
        <v>311</v>
      </c>
      <c r="C21" s="59" t="s">
        <v>312</v>
      </c>
      <c r="D21" s="59" t="s">
        <v>120</v>
      </c>
      <c r="E21" s="57">
        <v>0.97</v>
      </c>
      <c r="F21" s="57">
        <v>0</v>
      </c>
      <c r="G21" s="57">
        <v>0</v>
      </c>
      <c r="H21" s="35">
        <f t="shared" si="0"/>
        <v>0.97</v>
      </c>
      <c r="I21" s="57" t="s">
        <v>356</v>
      </c>
      <c r="J21" s="57" t="s">
        <v>306</v>
      </c>
    </row>
    <row r="22" spans="1:10" s="20" customFormat="1" ht="110.25">
      <c r="A22" s="30">
        <v>15</v>
      </c>
      <c r="B22" s="37" t="s">
        <v>263</v>
      </c>
      <c r="C22" s="35" t="s">
        <v>87</v>
      </c>
      <c r="D22" s="37" t="s">
        <v>129</v>
      </c>
      <c r="E22" s="35">
        <v>0.82</v>
      </c>
      <c r="F22" s="35">
        <v>0.37</v>
      </c>
      <c r="G22" s="35"/>
      <c r="H22" s="35">
        <f t="shared" si="0"/>
        <v>0.44999999999999996</v>
      </c>
      <c r="I22" s="31" t="s">
        <v>355</v>
      </c>
      <c r="J22" s="30"/>
    </row>
    <row r="23" spans="1:141" s="2" customFormat="1" ht="15.75">
      <c r="A23" s="28" t="s">
        <v>69</v>
      </c>
      <c r="B23" s="72" t="s">
        <v>68</v>
      </c>
      <c r="C23" s="72"/>
      <c r="D23" s="72"/>
      <c r="E23" s="39">
        <f>E24+E25+E26+E27+E28+E29+E30+E31+E32+E33+E34+E35</f>
        <v>30.814100000000003</v>
      </c>
      <c r="F23" s="39">
        <f>F24+F25+F26+F27+F28+F29+F30+F31+F32+F33+F34+F35</f>
        <v>15.09</v>
      </c>
      <c r="G23" s="39">
        <f>G24+G25+G26+G27+G28+G29+G30+G31+G32+G33+G34+G35</f>
        <v>0</v>
      </c>
      <c r="H23" s="39">
        <f>H24+H25+H26+H27+H28+H29+H30+H31+H32+H33+H34+H35</f>
        <v>15.724100000000002</v>
      </c>
      <c r="I23" s="36"/>
      <c r="J23" s="28"/>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row>
    <row r="24" spans="1:141" s="2" customFormat="1" ht="47.25">
      <c r="A24" s="31">
        <v>16</v>
      </c>
      <c r="B24" s="31" t="s">
        <v>324</v>
      </c>
      <c r="C24" s="31" t="s">
        <v>325</v>
      </c>
      <c r="D24" s="31" t="s">
        <v>330</v>
      </c>
      <c r="E24" s="53">
        <v>0.94</v>
      </c>
      <c r="F24" s="53">
        <v>0</v>
      </c>
      <c r="G24" s="53">
        <v>0</v>
      </c>
      <c r="H24" s="29">
        <f>E24-(F24+G24)</f>
        <v>0.94</v>
      </c>
      <c r="I24" s="31" t="s">
        <v>345</v>
      </c>
      <c r="J24" s="28"/>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row>
    <row r="25" spans="1:141" s="2" customFormat="1" ht="48.75" customHeight="1">
      <c r="A25" s="31">
        <v>17</v>
      </c>
      <c r="B25" s="31" t="s">
        <v>326</v>
      </c>
      <c r="C25" s="31" t="s">
        <v>325</v>
      </c>
      <c r="D25" s="31" t="s">
        <v>330</v>
      </c>
      <c r="E25" s="53">
        <v>0.34</v>
      </c>
      <c r="F25" s="53">
        <v>0</v>
      </c>
      <c r="G25" s="53">
        <v>0</v>
      </c>
      <c r="H25" s="29">
        <f>E25-(F25+G25)</f>
        <v>0.34</v>
      </c>
      <c r="I25" s="31" t="s">
        <v>357</v>
      </c>
      <c r="J25" s="28"/>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row>
    <row r="26" spans="1:141" s="2" customFormat="1" ht="47.25">
      <c r="A26" s="31">
        <v>18</v>
      </c>
      <c r="B26" s="31" t="s">
        <v>327</v>
      </c>
      <c r="C26" s="31" t="s">
        <v>325</v>
      </c>
      <c r="D26" s="31" t="s">
        <v>330</v>
      </c>
      <c r="E26" s="53">
        <v>0.09</v>
      </c>
      <c r="F26" s="53">
        <v>0</v>
      </c>
      <c r="G26" s="53">
        <v>0</v>
      </c>
      <c r="H26" s="29">
        <f>E26-(F26+G26)</f>
        <v>0.09</v>
      </c>
      <c r="I26" s="31" t="s">
        <v>346</v>
      </c>
      <c r="J26" s="2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row>
    <row r="27" spans="1:141" s="2" customFormat="1" ht="110.25">
      <c r="A27" s="30">
        <v>19</v>
      </c>
      <c r="B27" s="40" t="s">
        <v>264</v>
      </c>
      <c r="C27" s="35" t="s">
        <v>103</v>
      </c>
      <c r="D27" s="35" t="s">
        <v>120</v>
      </c>
      <c r="E27" s="41">
        <v>1.54</v>
      </c>
      <c r="F27" s="35">
        <v>0.56</v>
      </c>
      <c r="G27" s="35">
        <v>0</v>
      </c>
      <c r="H27" s="29">
        <f>E27-(F27+G27)</f>
        <v>0.98</v>
      </c>
      <c r="I27" s="31" t="s">
        <v>265</v>
      </c>
      <c r="J27" s="28"/>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row>
    <row r="28" spans="1:245" s="10" customFormat="1" ht="78.75">
      <c r="A28" s="31">
        <v>20</v>
      </c>
      <c r="B28" s="40" t="s">
        <v>88</v>
      </c>
      <c r="C28" s="35" t="s">
        <v>102</v>
      </c>
      <c r="D28" s="35" t="s">
        <v>89</v>
      </c>
      <c r="E28" s="41">
        <v>5</v>
      </c>
      <c r="F28" s="35">
        <v>5</v>
      </c>
      <c r="G28" s="35">
        <v>0</v>
      </c>
      <c r="H28" s="35">
        <f aca="true" t="shared" si="1" ref="H28:H115">E28-(F28+G28)</f>
        <v>0</v>
      </c>
      <c r="I28" s="31" t="s">
        <v>358</v>
      </c>
      <c r="J28" s="3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row>
    <row r="29" spans="1:245" s="10" customFormat="1" ht="78.75">
      <c r="A29" s="31">
        <v>21</v>
      </c>
      <c r="B29" s="40" t="s">
        <v>143</v>
      </c>
      <c r="C29" s="35" t="s">
        <v>119</v>
      </c>
      <c r="D29" s="35" t="s">
        <v>144</v>
      </c>
      <c r="E29" s="41">
        <v>0.41</v>
      </c>
      <c r="F29" s="35">
        <v>0.41</v>
      </c>
      <c r="G29" s="35">
        <v>0</v>
      </c>
      <c r="H29" s="35">
        <f t="shared" si="1"/>
        <v>0</v>
      </c>
      <c r="I29" s="31" t="s">
        <v>359</v>
      </c>
      <c r="J29" s="3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row>
    <row r="30" spans="1:245" s="10" customFormat="1" ht="110.25">
      <c r="A30" s="31">
        <v>22</v>
      </c>
      <c r="B30" s="40" t="s">
        <v>145</v>
      </c>
      <c r="C30" s="35" t="s">
        <v>209</v>
      </c>
      <c r="D30" s="35" t="s">
        <v>120</v>
      </c>
      <c r="E30" s="41">
        <v>0.24</v>
      </c>
      <c r="F30" s="35">
        <v>0.24</v>
      </c>
      <c r="G30" s="35">
        <v>0</v>
      </c>
      <c r="H30" s="35">
        <f t="shared" si="1"/>
        <v>0</v>
      </c>
      <c r="I30" s="31" t="s">
        <v>382</v>
      </c>
      <c r="J30" s="3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row>
    <row r="31" spans="1:245" s="10" customFormat="1" ht="94.5">
      <c r="A31" s="30">
        <v>23</v>
      </c>
      <c r="B31" s="31" t="s">
        <v>238</v>
      </c>
      <c r="C31" s="35" t="s">
        <v>239</v>
      </c>
      <c r="D31" s="31" t="s">
        <v>150</v>
      </c>
      <c r="E31" s="41">
        <v>2.44</v>
      </c>
      <c r="F31" s="41">
        <v>2</v>
      </c>
      <c r="G31" s="41">
        <v>0</v>
      </c>
      <c r="H31" s="35">
        <f t="shared" si="1"/>
        <v>0.43999999999999995</v>
      </c>
      <c r="I31" s="31" t="s">
        <v>240</v>
      </c>
      <c r="J31" s="3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row>
    <row r="32" spans="1:245" s="10" customFormat="1" ht="204.75">
      <c r="A32" s="30">
        <f>A31+1</f>
        <v>24</v>
      </c>
      <c r="B32" s="36" t="s">
        <v>194</v>
      </c>
      <c r="C32" s="43" t="s">
        <v>241</v>
      </c>
      <c r="D32" s="34" t="s">
        <v>57</v>
      </c>
      <c r="E32" s="41">
        <v>16</v>
      </c>
      <c r="F32" s="41">
        <v>4.6</v>
      </c>
      <c r="G32" s="41">
        <v>0</v>
      </c>
      <c r="H32" s="35">
        <f t="shared" si="1"/>
        <v>11.4</v>
      </c>
      <c r="I32" s="31" t="s">
        <v>242</v>
      </c>
      <c r="J32" s="3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row>
    <row r="33" spans="1:245" s="10" customFormat="1" ht="63">
      <c r="A33" s="30">
        <f>A32+1</f>
        <v>25</v>
      </c>
      <c r="B33" s="31" t="s">
        <v>243</v>
      </c>
      <c r="C33" s="31" t="s">
        <v>149</v>
      </c>
      <c r="D33" s="34" t="s">
        <v>97</v>
      </c>
      <c r="E33" s="41">
        <v>1.17</v>
      </c>
      <c r="F33" s="41">
        <v>1.17</v>
      </c>
      <c r="G33" s="41">
        <v>0</v>
      </c>
      <c r="H33" s="35">
        <f t="shared" si="1"/>
        <v>0</v>
      </c>
      <c r="I33" s="31" t="s">
        <v>195</v>
      </c>
      <c r="J33" s="3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row>
    <row r="34" spans="1:245" s="10" customFormat="1" ht="78.75">
      <c r="A34" s="30">
        <f>A33+1</f>
        <v>26</v>
      </c>
      <c r="B34" s="31" t="s">
        <v>148</v>
      </c>
      <c r="C34" s="35" t="s">
        <v>244</v>
      </c>
      <c r="D34" s="31" t="s">
        <v>123</v>
      </c>
      <c r="E34" s="41">
        <v>1.3441</v>
      </c>
      <c r="F34" s="41">
        <v>0.86</v>
      </c>
      <c r="G34" s="41">
        <v>0</v>
      </c>
      <c r="H34" s="35">
        <f t="shared" si="1"/>
        <v>0.4841000000000001</v>
      </c>
      <c r="I34" s="31" t="s">
        <v>360</v>
      </c>
      <c r="J34" s="3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row>
    <row r="35" spans="1:245" s="10" customFormat="1" ht="157.5">
      <c r="A35" s="31">
        <v>27</v>
      </c>
      <c r="B35" s="40" t="s">
        <v>211</v>
      </c>
      <c r="C35" s="35" t="s">
        <v>103</v>
      </c>
      <c r="D35" s="35" t="s">
        <v>120</v>
      </c>
      <c r="E35" s="41">
        <v>1.3</v>
      </c>
      <c r="F35" s="35">
        <v>0.25</v>
      </c>
      <c r="G35" s="35">
        <v>0</v>
      </c>
      <c r="H35" s="35">
        <f t="shared" si="1"/>
        <v>1.05</v>
      </c>
      <c r="I35" s="31" t="s">
        <v>188</v>
      </c>
      <c r="J35" s="3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row>
    <row r="36" spans="1:245" s="10" customFormat="1" ht="15.75">
      <c r="A36" s="32" t="s">
        <v>73</v>
      </c>
      <c r="B36" s="72" t="s">
        <v>83</v>
      </c>
      <c r="C36" s="72"/>
      <c r="D36" s="72"/>
      <c r="E36" s="15">
        <f>SUM(E37:E42)</f>
        <v>35.309999999999995</v>
      </c>
      <c r="F36" s="15">
        <f>SUM(F37:F42)</f>
        <v>8.58</v>
      </c>
      <c r="G36" s="15">
        <f>SUM(G37:G42)</f>
        <v>0</v>
      </c>
      <c r="H36" s="15">
        <f>SUM(H37:H42)</f>
        <v>26.73</v>
      </c>
      <c r="I36" s="36"/>
      <c r="J36" s="3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row>
    <row r="37" spans="1:245" s="10" customFormat="1" ht="94.5">
      <c r="A37" s="31">
        <v>28</v>
      </c>
      <c r="B37" s="31" t="s">
        <v>296</v>
      </c>
      <c r="C37" s="31" t="s">
        <v>294</v>
      </c>
      <c r="D37" s="30" t="s">
        <v>85</v>
      </c>
      <c r="E37" s="31">
        <v>7.7</v>
      </c>
      <c r="F37" s="35">
        <v>0</v>
      </c>
      <c r="G37" s="35">
        <v>0</v>
      </c>
      <c r="H37" s="35">
        <f>E37-(F37+G37)</f>
        <v>7.7</v>
      </c>
      <c r="I37" s="31" t="s">
        <v>297</v>
      </c>
      <c r="J37" s="3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row>
    <row r="38" spans="1:245" s="10" customFormat="1" ht="47.25">
      <c r="A38" s="31">
        <v>29</v>
      </c>
      <c r="B38" s="31" t="s">
        <v>298</v>
      </c>
      <c r="C38" s="31" t="s">
        <v>299</v>
      </c>
      <c r="D38" s="31" t="s">
        <v>85</v>
      </c>
      <c r="E38" s="35">
        <v>0.1</v>
      </c>
      <c r="F38" s="35">
        <v>0</v>
      </c>
      <c r="G38" s="35">
        <v>0</v>
      </c>
      <c r="H38" s="35">
        <f aca="true" t="shared" si="2" ref="H38:H50">E38-(F38+G38)</f>
        <v>0.1</v>
      </c>
      <c r="I38" s="31" t="s">
        <v>300</v>
      </c>
      <c r="J38" s="3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row>
    <row r="39" spans="1:245" s="10" customFormat="1" ht="126">
      <c r="A39" s="30">
        <v>30</v>
      </c>
      <c r="B39" s="31" t="s">
        <v>35</v>
      </c>
      <c r="C39" s="31" t="s">
        <v>25</v>
      </c>
      <c r="D39" s="30" t="s">
        <v>36</v>
      </c>
      <c r="E39" s="41">
        <v>17</v>
      </c>
      <c r="F39" s="41">
        <v>8</v>
      </c>
      <c r="G39" s="41">
        <v>0</v>
      </c>
      <c r="H39" s="35">
        <f t="shared" si="2"/>
        <v>9</v>
      </c>
      <c r="I39" s="31" t="s">
        <v>37</v>
      </c>
      <c r="J39" s="3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row>
    <row r="40" spans="1:245" s="10" customFormat="1" ht="168" customHeight="1">
      <c r="A40" s="31">
        <v>31</v>
      </c>
      <c r="B40" s="36" t="s">
        <v>295</v>
      </c>
      <c r="C40" s="42" t="s">
        <v>84</v>
      </c>
      <c r="D40" s="42" t="s">
        <v>85</v>
      </c>
      <c r="E40" s="35">
        <v>10</v>
      </c>
      <c r="F40" s="35">
        <v>0.48</v>
      </c>
      <c r="G40" s="35">
        <v>0</v>
      </c>
      <c r="H40" s="35">
        <f t="shared" si="2"/>
        <v>9.52</v>
      </c>
      <c r="I40" s="31" t="s">
        <v>212</v>
      </c>
      <c r="J40" s="3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row>
    <row r="41" spans="1:245" s="10" customFormat="1" ht="94.5">
      <c r="A41" s="31">
        <v>32</v>
      </c>
      <c r="B41" s="36" t="s">
        <v>86</v>
      </c>
      <c r="C41" s="31" t="s">
        <v>87</v>
      </c>
      <c r="D41" s="31" t="s">
        <v>85</v>
      </c>
      <c r="E41" s="35">
        <v>0.1</v>
      </c>
      <c r="F41" s="35">
        <v>0.1</v>
      </c>
      <c r="G41" s="35">
        <v>0</v>
      </c>
      <c r="H41" s="35">
        <f t="shared" si="2"/>
        <v>0</v>
      </c>
      <c r="I41" s="31" t="s">
        <v>361</v>
      </c>
      <c r="J41" s="3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row>
    <row r="42" spans="1:245" s="10" customFormat="1" ht="189">
      <c r="A42" s="31">
        <v>33</v>
      </c>
      <c r="B42" s="36" t="s">
        <v>376</v>
      </c>
      <c r="C42" s="31" t="s">
        <v>377</v>
      </c>
      <c r="D42" s="31" t="s">
        <v>378</v>
      </c>
      <c r="E42" s="35">
        <v>0.41</v>
      </c>
      <c r="F42" s="35">
        <v>0</v>
      </c>
      <c r="G42" s="35">
        <v>0</v>
      </c>
      <c r="H42" s="35">
        <f>E42-(F42+G42)</f>
        <v>0.41</v>
      </c>
      <c r="I42" s="31" t="s">
        <v>379</v>
      </c>
      <c r="J42" s="3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row>
    <row r="43" spans="1:245" s="10" customFormat="1" ht="15.75">
      <c r="A43" s="32" t="s">
        <v>75</v>
      </c>
      <c r="B43" s="72" t="s">
        <v>301</v>
      </c>
      <c r="C43" s="72"/>
      <c r="D43" s="72"/>
      <c r="E43" s="15">
        <f>E44+E45+E46+E47+E48+E49+E50</f>
        <v>3.01</v>
      </c>
      <c r="F43" s="15">
        <f>F44+F45+F46+F47+F48+F49+F50</f>
        <v>0.36</v>
      </c>
      <c r="G43" s="15">
        <f>G44+G45+G46+G47+G48+G49+G50</f>
        <v>0</v>
      </c>
      <c r="H43" s="15">
        <f>H44+H45+H46+H47+H48+H49+H50</f>
        <v>2.65</v>
      </c>
      <c r="I43" s="36"/>
      <c r="J43" s="3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row>
    <row r="44" spans="1:245" s="10" customFormat="1" ht="47.25">
      <c r="A44" s="31">
        <v>34</v>
      </c>
      <c r="B44" s="31" t="s">
        <v>331</v>
      </c>
      <c r="C44" s="54" t="s">
        <v>362</v>
      </c>
      <c r="D44" s="31" t="s">
        <v>332</v>
      </c>
      <c r="E44" s="31">
        <v>0.2</v>
      </c>
      <c r="F44" s="35">
        <v>0</v>
      </c>
      <c r="G44" s="35">
        <v>0</v>
      </c>
      <c r="H44" s="35">
        <f t="shared" si="2"/>
        <v>0.2</v>
      </c>
      <c r="I44" s="31" t="s">
        <v>333</v>
      </c>
      <c r="J44" s="3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row>
    <row r="45" spans="1:245" s="10" customFormat="1" ht="47.25">
      <c r="A45" s="31">
        <v>35</v>
      </c>
      <c r="B45" s="31" t="s">
        <v>284</v>
      </c>
      <c r="C45" s="31" t="s">
        <v>285</v>
      </c>
      <c r="D45" s="31" t="s">
        <v>287</v>
      </c>
      <c r="E45" s="35">
        <v>0.73</v>
      </c>
      <c r="F45" s="35">
        <v>0</v>
      </c>
      <c r="G45" s="35">
        <v>0</v>
      </c>
      <c r="H45" s="35">
        <f t="shared" si="2"/>
        <v>0.73</v>
      </c>
      <c r="I45" s="31" t="s">
        <v>286</v>
      </c>
      <c r="J45" s="3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row>
    <row r="46" spans="1:245" s="10" customFormat="1" ht="47.25">
      <c r="A46" s="31">
        <v>36</v>
      </c>
      <c r="B46" s="31" t="s">
        <v>334</v>
      </c>
      <c r="C46" s="54" t="s">
        <v>363</v>
      </c>
      <c r="D46" s="31" t="s">
        <v>332</v>
      </c>
      <c r="E46" s="31">
        <v>0.11</v>
      </c>
      <c r="F46" s="35">
        <v>0</v>
      </c>
      <c r="G46" s="35">
        <v>0</v>
      </c>
      <c r="H46" s="35">
        <f t="shared" si="2"/>
        <v>0.11</v>
      </c>
      <c r="I46" s="54" t="s">
        <v>348</v>
      </c>
      <c r="J46" s="54" t="s">
        <v>335</v>
      </c>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row>
    <row r="47" spans="1:245" s="10" customFormat="1" ht="47.25">
      <c r="A47" s="31">
        <v>37</v>
      </c>
      <c r="B47" s="31" t="s">
        <v>336</v>
      </c>
      <c r="C47" s="54" t="s">
        <v>325</v>
      </c>
      <c r="D47" s="31" t="s">
        <v>332</v>
      </c>
      <c r="E47" s="31">
        <v>0.16</v>
      </c>
      <c r="F47" s="35">
        <v>0</v>
      </c>
      <c r="G47" s="35">
        <v>0</v>
      </c>
      <c r="H47" s="35">
        <f t="shared" si="2"/>
        <v>0.16</v>
      </c>
      <c r="I47" s="54" t="s">
        <v>349</v>
      </c>
      <c r="J47" s="54"/>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row>
    <row r="48" spans="1:245" s="10" customFormat="1" ht="110.25">
      <c r="A48" s="31">
        <v>38</v>
      </c>
      <c r="B48" s="36" t="s">
        <v>302</v>
      </c>
      <c r="C48" s="42" t="s">
        <v>303</v>
      </c>
      <c r="D48" s="42" t="s">
        <v>304</v>
      </c>
      <c r="E48" s="35">
        <v>1.35</v>
      </c>
      <c r="F48" s="35">
        <v>0</v>
      </c>
      <c r="G48" s="35">
        <v>0</v>
      </c>
      <c r="H48" s="35">
        <f t="shared" si="2"/>
        <v>1.35</v>
      </c>
      <c r="I48" s="31" t="s">
        <v>364</v>
      </c>
      <c r="J48" s="3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row>
    <row r="49" spans="1:245" s="10" customFormat="1" ht="78.75">
      <c r="A49" s="31">
        <v>39</v>
      </c>
      <c r="B49" s="36" t="s">
        <v>266</v>
      </c>
      <c r="C49" s="31" t="s">
        <v>267</v>
      </c>
      <c r="D49" s="42" t="s">
        <v>95</v>
      </c>
      <c r="E49" s="35">
        <v>0.25</v>
      </c>
      <c r="F49" s="35">
        <v>0.15</v>
      </c>
      <c r="G49" s="35">
        <v>0</v>
      </c>
      <c r="H49" s="35">
        <f t="shared" si="2"/>
        <v>0.1</v>
      </c>
      <c r="I49" s="31" t="s">
        <v>268</v>
      </c>
      <c r="J49" s="3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row>
    <row r="50" spans="1:245" s="10" customFormat="1" ht="78.75">
      <c r="A50" s="30">
        <v>40</v>
      </c>
      <c r="B50" s="31" t="s">
        <v>33</v>
      </c>
      <c r="C50" s="31" t="s">
        <v>10</v>
      </c>
      <c r="D50" s="31" t="s">
        <v>34</v>
      </c>
      <c r="E50" s="41">
        <v>0.21</v>
      </c>
      <c r="F50" s="41">
        <v>0.21</v>
      </c>
      <c r="G50" s="41">
        <v>0</v>
      </c>
      <c r="H50" s="35">
        <f t="shared" si="2"/>
        <v>0</v>
      </c>
      <c r="I50" s="31" t="s">
        <v>56</v>
      </c>
      <c r="J50" s="3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row>
    <row r="51" spans="1:245" s="2" customFormat="1" ht="15.75">
      <c r="A51" s="32" t="s">
        <v>77</v>
      </c>
      <c r="B51" s="72" t="s">
        <v>101</v>
      </c>
      <c r="C51" s="72"/>
      <c r="D51" s="72"/>
      <c r="E51" s="39">
        <f>SUM(E52:E53)</f>
        <v>156.67</v>
      </c>
      <c r="F51" s="39">
        <f>SUM(F52:F53)</f>
        <v>0.23</v>
      </c>
      <c r="G51" s="39">
        <f>SUM(G52:G53)</f>
        <v>2</v>
      </c>
      <c r="H51" s="39">
        <f>SUM(H52:H53)</f>
        <v>154.44</v>
      </c>
      <c r="I51" s="36"/>
      <c r="J51" s="32"/>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row>
    <row r="52" spans="1:245" s="2" customFormat="1" ht="78.75">
      <c r="A52" s="30">
        <v>41</v>
      </c>
      <c r="B52" s="31" t="s">
        <v>26</v>
      </c>
      <c r="C52" s="35" t="s">
        <v>10</v>
      </c>
      <c r="D52" s="31" t="s">
        <v>31</v>
      </c>
      <c r="E52" s="41">
        <v>3</v>
      </c>
      <c r="F52" s="41">
        <v>0.23</v>
      </c>
      <c r="G52" s="41">
        <v>0</v>
      </c>
      <c r="H52" s="35">
        <f t="shared" si="1"/>
        <v>2.77</v>
      </c>
      <c r="I52" s="31" t="s">
        <v>32</v>
      </c>
      <c r="J52" s="32"/>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row>
    <row r="53" spans="1:10" s="20" customFormat="1" ht="110.25">
      <c r="A53" s="31">
        <v>42</v>
      </c>
      <c r="B53" s="34" t="s">
        <v>190</v>
      </c>
      <c r="C53" s="43" t="s">
        <v>213</v>
      </c>
      <c r="D53" s="34" t="s">
        <v>134</v>
      </c>
      <c r="E53" s="35">
        <v>153.67</v>
      </c>
      <c r="F53" s="35">
        <v>0</v>
      </c>
      <c r="G53" s="35">
        <v>2</v>
      </c>
      <c r="H53" s="35">
        <f t="shared" si="1"/>
        <v>151.67</v>
      </c>
      <c r="I53" s="31" t="s">
        <v>214</v>
      </c>
      <c r="J53" s="31"/>
    </row>
    <row r="54" spans="1:245" s="2" customFormat="1" ht="15.75">
      <c r="A54" s="32" t="s">
        <v>114</v>
      </c>
      <c r="B54" s="72" t="s">
        <v>139</v>
      </c>
      <c r="C54" s="72"/>
      <c r="D54" s="72"/>
      <c r="E54" s="15">
        <f>E55+E56</f>
        <v>1.1099999999999999</v>
      </c>
      <c r="F54" s="15">
        <f>F55+F56</f>
        <v>0.5</v>
      </c>
      <c r="G54" s="15">
        <f>G55+G56</f>
        <v>0</v>
      </c>
      <c r="H54" s="15">
        <f>H55+H56</f>
        <v>0.61</v>
      </c>
      <c r="I54" s="36"/>
      <c r="J54" s="32"/>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row>
    <row r="55" spans="1:245" s="2" customFormat="1" ht="45">
      <c r="A55" s="57">
        <v>43</v>
      </c>
      <c r="B55" s="60" t="s">
        <v>313</v>
      </c>
      <c r="C55" s="60" t="s">
        <v>305</v>
      </c>
      <c r="D55" s="60" t="s">
        <v>314</v>
      </c>
      <c r="E55" s="57">
        <v>0.61</v>
      </c>
      <c r="F55" s="35">
        <v>0</v>
      </c>
      <c r="G55" s="35">
        <v>0</v>
      </c>
      <c r="H55" s="35">
        <f t="shared" si="1"/>
        <v>0.61</v>
      </c>
      <c r="I55" s="57" t="s">
        <v>350</v>
      </c>
      <c r="J55" s="57" t="s">
        <v>306</v>
      </c>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row>
    <row r="56" spans="1:245" s="10" customFormat="1" ht="94.5">
      <c r="A56" s="31">
        <v>44</v>
      </c>
      <c r="B56" s="34" t="s">
        <v>112</v>
      </c>
      <c r="C56" s="31" t="s">
        <v>215</v>
      </c>
      <c r="D56" s="31" t="s">
        <v>95</v>
      </c>
      <c r="E56" s="35">
        <v>0.5</v>
      </c>
      <c r="F56" s="41">
        <v>0.5</v>
      </c>
      <c r="G56" s="35">
        <v>0</v>
      </c>
      <c r="H56" s="35">
        <f t="shared" si="1"/>
        <v>0</v>
      </c>
      <c r="I56" s="31" t="s">
        <v>189</v>
      </c>
      <c r="J56" s="3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row>
    <row r="57" spans="1:245" s="2" customFormat="1" ht="15.75">
      <c r="A57" s="32" t="s">
        <v>115</v>
      </c>
      <c r="B57" s="72" t="s">
        <v>76</v>
      </c>
      <c r="C57" s="72"/>
      <c r="D57" s="72"/>
      <c r="E57" s="15">
        <f>SUM(E58:E67)</f>
        <v>432.58000000000004</v>
      </c>
      <c r="F57" s="15">
        <f>SUM(F58:F67)</f>
        <v>10.389999999999999</v>
      </c>
      <c r="G57" s="15">
        <f>SUM(G58:G67)</f>
        <v>0.25</v>
      </c>
      <c r="H57" s="15">
        <f>SUM(H58:H67)</f>
        <v>421.94</v>
      </c>
      <c r="I57" s="36"/>
      <c r="J57" s="32"/>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row>
    <row r="58" spans="1:245" s="10" customFormat="1" ht="204.75">
      <c r="A58" s="31">
        <v>45</v>
      </c>
      <c r="B58" s="34" t="s">
        <v>99</v>
      </c>
      <c r="C58" s="31" t="s">
        <v>100</v>
      </c>
      <c r="D58" s="31" t="s">
        <v>216</v>
      </c>
      <c r="E58" s="41">
        <v>3</v>
      </c>
      <c r="F58" s="41">
        <v>0.3</v>
      </c>
      <c r="G58" s="35">
        <v>0</v>
      </c>
      <c r="H58" s="35">
        <f t="shared" si="1"/>
        <v>2.7</v>
      </c>
      <c r="I58" s="31" t="s">
        <v>208</v>
      </c>
      <c r="J58" s="3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row>
    <row r="59" spans="1:245" s="10" customFormat="1" ht="78.75">
      <c r="A59" s="31">
        <v>46</v>
      </c>
      <c r="B59" s="34" t="s">
        <v>280</v>
      </c>
      <c r="C59" s="31" t="s">
        <v>281</v>
      </c>
      <c r="D59" s="31" t="s">
        <v>283</v>
      </c>
      <c r="E59" s="41">
        <v>111.7</v>
      </c>
      <c r="F59" s="41">
        <v>0</v>
      </c>
      <c r="G59" s="35">
        <v>0</v>
      </c>
      <c r="H59" s="35">
        <f t="shared" si="1"/>
        <v>111.7</v>
      </c>
      <c r="I59" s="31" t="s">
        <v>282</v>
      </c>
      <c r="J59" s="3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row>
    <row r="60" spans="1:245" ht="297" customHeight="1">
      <c r="A60" s="31">
        <v>47</v>
      </c>
      <c r="B60" s="44" t="s">
        <v>200</v>
      </c>
      <c r="C60" s="44" t="s">
        <v>217</v>
      </c>
      <c r="D60" s="45" t="s">
        <v>201</v>
      </c>
      <c r="E60" s="46">
        <v>0.3</v>
      </c>
      <c r="F60" s="46">
        <v>0.3</v>
      </c>
      <c r="G60" s="46">
        <v>0</v>
      </c>
      <c r="H60" s="35">
        <f t="shared" si="1"/>
        <v>0</v>
      </c>
      <c r="I60" s="69" t="s">
        <v>202</v>
      </c>
      <c r="J60" s="47"/>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row>
    <row r="61" spans="1:245" s="10" customFormat="1" ht="110.25">
      <c r="A61" s="31">
        <v>48</v>
      </c>
      <c r="B61" s="34" t="s">
        <v>140</v>
      </c>
      <c r="C61" s="31" t="s">
        <v>218</v>
      </c>
      <c r="D61" s="31" t="s">
        <v>82</v>
      </c>
      <c r="E61" s="41">
        <v>1.5</v>
      </c>
      <c r="F61" s="41">
        <v>0.7</v>
      </c>
      <c r="G61" s="35">
        <v>0</v>
      </c>
      <c r="H61" s="35">
        <f t="shared" si="1"/>
        <v>0.8</v>
      </c>
      <c r="I61" s="31" t="s">
        <v>191</v>
      </c>
      <c r="J61" s="3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row>
    <row r="62" spans="1:245" s="10" customFormat="1" ht="126">
      <c r="A62" s="31">
        <v>49</v>
      </c>
      <c r="B62" s="34" t="s">
        <v>258</v>
      </c>
      <c r="C62" s="31" t="s">
        <v>259</v>
      </c>
      <c r="D62" s="31" t="s">
        <v>260</v>
      </c>
      <c r="E62" s="41">
        <v>40.36</v>
      </c>
      <c r="F62" s="41">
        <v>5.62</v>
      </c>
      <c r="G62" s="35">
        <v>0</v>
      </c>
      <c r="H62" s="35">
        <f t="shared" si="1"/>
        <v>34.74</v>
      </c>
      <c r="I62" s="31" t="s">
        <v>261</v>
      </c>
      <c r="J62" s="3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row>
    <row r="63" spans="1:245" s="10" customFormat="1" ht="110.25">
      <c r="A63" s="30">
        <v>50</v>
      </c>
      <c r="B63" s="31" t="s">
        <v>365</v>
      </c>
      <c r="C63" s="31" t="s">
        <v>241</v>
      </c>
      <c r="D63" s="31" t="s">
        <v>6</v>
      </c>
      <c r="E63" s="41">
        <v>0.9</v>
      </c>
      <c r="F63" s="41">
        <v>0.3</v>
      </c>
      <c r="G63" s="41">
        <v>0</v>
      </c>
      <c r="H63" s="35">
        <f t="shared" si="1"/>
        <v>0.6000000000000001</v>
      </c>
      <c r="I63" s="31" t="s">
        <v>7</v>
      </c>
      <c r="J63" s="3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row>
    <row r="64" spans="1:245" s="10" customFormat="1" ht="267.75">
      <c r="A64" s="31">
        <v>51</v>
      </c>
      <c r="B64" s="31" t="s">
        <v>90</v>
      </c>
      <c r="C64" s="31" t="s">
        <v>91</v>
      </c>
      <c r="D64" s="31" t="s">
        <v>8</v>
      </c>
      <c r="E64" s="41">
        <v>0.9</v>
      </c>
      <c r="F64" s="41">
        <v>0</v>
      </c>
      <c r="G64" s="35">
        <v>0.25</v>
      </c>
      <c r="H64" s="35">
        <f t="shared" si="1"/>
        <v>0.65</v>
      </c>
      <c r="I64" s="31" t="s">
        <v>196</v>
      </c>
      <c r="J64" s="3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row>
    <row r="65" spans="1:245" s="10" customFormat="1" ht="94.5">
      <c r="A65" s="30">
        <v>52</v>
      </c>
      <c r="B65" s="31" t="s">
        <v>39</v>
      </c>
      <c r="C65" s="31" t="s">
        <v>254</v>
      </c>
      <c r="D65" s="31" t="s">
        <v>9</v>
      </c>
      <c r="E65" s="41">
        <v>0.97</v>
      </c>
      <c r="F65" s="41">
        <v>0.02</v>
      </c>
      <c r="G65" s="41">
        <v>0</v>
      </c>
      <c r="H65" s="35">
        <f t="shared" si="1"/>
        <v>0.95</v>
      </c>
      <c r="I65" s="31" t="s">
        <v>51</v>
      </c>
      <c r="J65" s="3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row>
    <row r="66" spans="1:245" s="10" customFormat="1" ht="110.25">
      <c r="A66" s="30">
        <v>53</v>
      </c>
      <c r="B66" s="31" t="s">
        <v>172</v>
      </c>
      <c r="C66" s="35" t="s">
        <v>10</v>
      </c>
      <c r="D66" s="31" t="s">
        <v>11</v>
      </c>
      <c r="E66" s="41">
        <v>0.95</v>
      </c>
      <c r="F66" s="41">
        <v>0.75</v>
      </c>
      <c r="G66" s="41">
        <v>0</v>
      </c>
      <c r="H66" s="35">
        <f t="shared" si="1"/>
        <v>0.19999999999999996</v>
      </c>
      <c r="I66" s="31" t="s">
        <v>50</v>
      </c>
      <c r="J66" s="3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row>
    <row r="67" spans="1:245" s="10" customFormat="1" ht="189">
      <c r="A67" s="31">
        <v>54</v>
      </c>
      <c r="B67" s="34" t="s">
        <v>141</v>
      </c>
      <c r="C67" s="31" t="s">
        <v>98</v>
      </c>
      <c r="D67" s="31" t="s">
        <v>219</v>
      </c>
      <c r="E67" s="41">
        <v>272</v>
      </c>
      <c r="F67" s="41">
        <v>2.4</v>
      </c>
      <c r="G67" s="35">
        <v>0</v>
      </c>
      <c r="H67" s="35">
        <f t="shared" si="1"/>
        <v>269.6</v>
      </c>
      <c r="I67" s="31" t="s">
        <v>220</v>
      </c>
      <c r="J67" s="3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row>
    <row r="68" spans="1:245" s="2" customFormat="1" ht="15.75">
      <c r="A68" s="32" t="s">
        <v>117</v>
      </c>
      <c r="B68" s="72" t="s">
        <v>70</v>
      </c>
      <c r="C68" s="72"/>
      <c r="D68" s="72"/>
      <c r="E68" s="39">
        <f>SUM(E69:E89)</f>
        <v>288.48</v>
      </c>
      <c r="F68" s="39">
        <f>SUM(F69:F89)</f>
        <v>22.330000000000002</v>
      </c>
      <c r="G68" s="39">
        <f>SUM(G69:G89)</f>
        <v>1.27</v>
      </c>
      <c r="H68" s="39">
        <f>SUM(H69:H89)</f>
        <v>264.88000000000005</v>
      </c>
      <c r="I68" s="36"/>
      <c r="J68" s="32"/>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row>
    <row r="69" spans="1:245" s="2" customFormat="1" ht="94.5">
      <c r="A69" s="30">
        <f>A67+1</f>
        <v>55</v>
      </c>
      <c r="B69" s="61" t="s">
        <v>152</v>
      </c>
      <c r="C69" s="31" t="s">
        <v>245</v>
      </c>
      <c r="D69" s="61" t="s">
        <v>153</v>
      </c>
      <c r="E69" s="41">
        <v>1</v>
      </c>
      <c r="F69" s="41">
        <v>0.37</v>
      </c>
      <c r="G69" s="41">
        <v>0</v>
      </c>
      <c r="H69" s="35">
        <f t="shared" si="1"/>
        <v>0.63</v>
      </c>
      <c r="I69" s="31" t="s">
        <v>246</v>
      </c>
      <c r="J69" s="32"/>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row>
    <row r="70" spans="1:245" s="2" customFormat="1" ht="110.25">
      <c r="A70" s="30">
        <f>A69+1</f>
        <v>56</v>
      </c>
      <c r="B70" s="31" t="s">
        <v>154</v>
      </c>
      <c r="C70" s="35" t="s">
        <v>247</v>
      </c>
      <c r="D70" s="31" t="s">
        <v>123</v>
      </c>
      <c r="E70" s="41">
        <v>11.84</v>
      </c>
      <c r="F70" s="41">
        <v>0.45</v>
      </c>
      <c r="G70" s="41">
        <v>0</v>
      </c>
      <c r="H70" s="35">
        <f t="shared" si="1"/>
        <v>11.39</v>
      </c>
      <c r="I70" s="31" t="s">
        <v>42</v>
      </c>
      <c r="J70" s="32"/>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row>
    <row r="71" spans="1:245" s="2" customFormat="1" ht="110.25">
      <c r="A71" s="30">
        <f aca="true" t="shared" si="3" ref="A71:A79">A70+1</f>
        <v>57</v>
      </c>
      <c r="B71" s="36" t="s">
        <v>155</v>
      </c>
      <c r="C71" s="35" t="s">
        <v>248</v>
      </c>
      <c r="D71" s="31" t="s">
        <v>124</v>
      </c>
      <c r="E71" s="41">
        <v>4.11</v>
      </c>
      <c r="F71" s="41">
        <v>0.1</v>
      </c>
      <c r="G71" s="41">
        <v>0</v>
      </c>
      <c r="H71" s="35">
        <f t="shared" si="1"/>
        <v>4.010000000000001</v>
      </c>
      <c r="I71" s="31" t="s">
        <v>43</v>
      </c>
      <c r="J71" s="32"/>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row>
    <row r="72" spans="1:245" s="2" customFormat="1" ht="63">
      <c r="A72" s="30">
        <f t="shared" si="3"/>
        <v>58</v>
      </c>
      <c r="B72" s="36" t="s">
        <v>156</v>
      </c>
      <c r="C72" s="35" t="s">
        <v>249</v>
      </c>
      <c r="D72" s="31" t="s">
        <v>123</v>
      </c>
      <c r="E72" s="41">
        <v>10.01</v>
      </c>
      <c r="F72" s="41">
        <v>1.62</v>
      </c>
      <c r="G72" s="41">
        <v>0</v>
      </c>
      <c r="H72" s="35">
        <f t="shared" si="1"/>
        <v>8.39</v>
      </c>
      <c r="I72" s="31" t="s">
        <v>44</v>
      </c>
      <c r="J72" s="32"/>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row>
    <row r="73" spans="1:245" s="2" customFormat="1" ht="78.75">
      <c r="A73" s="30">
        <f t="shared" si="3"/>
        <v>59</v>
      </c>
      <c r="B73" s="36" t="s">
        <v>157</v>
      </c>
      <c r="C73" s="35" t="s">
        <v>250</v>
      </c>
      <c r="D73" s="31" t="s">
        <v>124</v>
      </c>
      <c r="E73" s="41">
        <v>3.57</v>
      </c>
      <c r="F73" s="41">
        <v>0.2</v>
      </c>
      <c r="G73" s="41">
        <v>0</v>
      </c>
      <c r="H73" s="35">
        <f t="shared" si="1"/>
        <v>3.3699999999999997</v>
      </c>
      <c r="I73" s="31" t="s">
        <v>45</v>
      </c>
      <c r="J73" s="32"/>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row>
    <row r="74" spans="1:245" s="2" customFormat="1" ht="78.75">
      <c r="A74" s="30">
        <f t="shared" si="3"/>
        <v>60</v>
      </c>
      <c r="B74" s="31" t="s">
        <v>251</v>
      </c>
      <c r="C74" s="31" t="s">
        <v>252</v>
      </c>
      <c r="D74" s="30" t="s">
        <v>158</v>
      </c>
      <c r="E74" s="41">
        <v>1.02</v>
      </c>
      <c r="F74" s="41">
        <v>0.87</v>
      </c>
      <c r="G74" s="41">
        <v>0</v>
      </c>
      <c r="H74" s="35">
        <f t="shared" si="1"/>
        <v>0.15000000000000002</v>
      </c>
      <c r="I74" s="31" t="s">
        <v>253</v>
      </c>
      <c r="J74" s="32"/>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row>
    <row r="75" spans="1:245" s="2" customFormat="1" ht="94.5">
      <c r="A75" s="30">
        <f t="shared" si="3"/>
        <v>61</v>
      </c>
      <c r="B75" s="36" t="s">
        <v>38</v>
      </c>
      <c r="C75" s="35" t="s">
        <v>254</v>
      </c>
      <c r="D75" s="31" t="s">
        <v>159</v>
      </c>
      <c r="E75" s="41">
        <v>3.46</v>
      </c>
      <c r="F75" s="41">
        <v>0.27</v>
      </c>
      <c r="G75" s="41">
        <v>0</v>
      </c>
      <c r="H75" s="35">
        <f t="shared" si="1"/>
        <v>3.19</v>
      </c>
      <c r="I75" s="31" t="s">
        <v>366</v>
      </c>
      <c r="J75" s="32"/>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row>
    <row r="76" spans="1:245" s="2" customFormat="1" ht="78.75">
      <c r="A76" s="30">
        <f t="shared" si="3"/>
        <v>62</v>
      </c>
      <c r="B76" s="31" t="s">
        <v>255</v>
      </c>
      <c r="C76" s="35" t="s">
        <v>160</v>
      </c>
      <c r="D76" s="31" t="s">
        <v>161</v>
      </c>
      <c r="E76" s="41">
        <v>130.15</v>
      </c>
      <c r="F76" s="41">
        <v>8.54</v>
      </c>
      <c r="G76" s="41">
        <v>0</v>
      </c>
      <c r="H76" s="35">
        <f t="shared" si="1"/>
        <v>121.61000000000001</v>
      </c>
      <c r="I76" s="31" t="s">
        <v>46</v>
      </c>
      <c r="J76" s="32"/>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row>
    <row r="77" spans="1:245" s="2" customFormat="1" ht="78.75">
      <c r="A77" s="30">
        <f t="shared" si="3"/>
        <v>63</v>
      </c>
      <c r="B77" s="36" t="s">
        <v>162</v>
      </c>
      <c r="C77" s="34" t="s">
        <v>151</v>
      </c>
      <c r="D77" s="34" t="s">
        <v>95</v>
      </c>
      <c r="E77" s="41">
        <v>3.1</v>
      </c>
      <c r="F77" s="41">
        <v>0.5</v>
      </c>
      <c r="G77" s="41">
        <v>0</v>
      </c>
      <c r="H77" s="35">
        <f t="shared" si="1"/>
        <v>2.6</v>
      </c>
      <c r="I77" s="31" t="s">
        <v>47</v>
      </c>
      <c r="J77" s="32"/>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row>
    <row r="78" spans="1:245" s="2" customFormat="1" ht="110.25">
      <c r="A78" s="30">
        <f t="shared" si="3"/>
        <v>64</v>
      </c>
      <c r="B78" s="31" t="s">
        <v>163</v>
      </c>
      <c r="C78" s="31" t="s">
        <v>151</v>
      </c>
      <c r="D78" s="31" t="s">
        <v>124</v>
      </c>
      <c r="E78" s="41">
        <v>10</v>
      </c>
      <c r="F78" s="41">
        <v>2</v>
      </c>
      <c r="G78" s="41">
        <v>0</v>
      </c>
      <c r="H78" s="35">
        <f t="shared" si="1"/>
        <v>8</v>
      </c>
      <c r="I78" s="31" t="s">
        <v>48</v>
      </c>
      <c r="J78" s="32"/>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row>
    <row r="79" spans="1:245" s="2" customFormat="1" ht="63">
      <c r="A79" s="30">
        <f t="shared" si="3"/>
        <v>65</v>
      </c>
      <c r="B79" s="31" t="s">
        <v>164</v>
      </c>
      <c r="C79" s="31" t="s">
        <v>256</v>
      </c>
      <c r="D79" s="31" t="s">
        <v>165</v>
      </c>
      <c r="E79" s="41">
        <v>6.5</v>
      </c>
      <c r="F79" s="41">
        <v>1.44</v>
      </c>
      <c r="G79" s="41">
        <v>0</v>
      </c>
      <c r="H79" s="35">
        <f t="shared" si="1"/>
        <v>5.0600000000000005</v>
      </c>
      <c r="I79" s="31" t="s">
        <v>367</v>
      </c>
      <c r="J79" s="32"/>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row>
    <row r="80" spans="1:245" s="10" customFormat="1" ht="157.5">
      <c r="A80" s="31">
        <v>66</v>
      </c>
      <c r="B80" s="34" t="s">
        <v>93</v>
      </c>
      <c r="C80" s="31" t="s">
        <v>94</v>
      </c>
      <c r="D80" s="31" t="s">
        <v>95</v>
      </c>
      <c r="E80" s="41">
        <v>24.56</v>
      </c>
      <c r="F80" s="41"/>
      <c r="G80" s="35">
        <v>0.24</v>
      </c>
      <c r="H80" s="35">
        <f t="shared" si="1"/>
        <v>24.32</v>
      </c>
      <c r="I80" s="31" t="s">
        <v>221</v>
      </c>
      <c r="J80" s="38"/>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row>
    <row r="81" spans="1:141" s="10" customFormat="1" ht="63">
      <c r="A81" s="31">
        <v>67</v>
      </c>
      <c r="B81" s="34" t="s">
        <v>192</v>
      </c>
      <c r="C81" s="31" t="s">
        <v>222</v>
      </c>
      <c r="D81" s="31" t="s">
        <v>97</v>
      </c>
      <c r="E81" s="41">
        <v>4.63</v>
      </c>
      <c r="F81" s="41">
        <v>0.3</v>
      </c>
      <c r="G81" s="41">
        <v>0</v>
      </c>
      <c r="H81" s="35">
        <f t="shared" si="1"/>
        <v>4.33</v>
      </c>
      <c r="I81" s="31" t="s">
        <v>61</v>
      </c>
      <c r="J81" s="30"/>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row>
    <row r="82" spans="1:245" s="10" customFormat="1" ht="110.25">
      <c r="A82" s="31">
        <v>68</v>
      </c>
      <c r="B82" s="34" t="s">
        <v>223</v>
      </c>
      <c r="C82" s="31" t="s">
        <v>224</v>
      </c>
      <c r="D82" s="31" t="s">
        <v>225</v>
      </c>
      <c r="E82" s="41">
        <v>0.23</v>
      </c>
      <c r="F82" s="41">
        <v>0.15</v>
      </c>
      <c r="G82" s="35">
        <v>0</v>
      </c>
      <c r="H82" s="35">
        <f t="shared" si="1"/>
        <v>0.08000000000000002</v>
      </c>
      <c r="I82" s="31" t="s">
        <v>226</v>
      </c>
      <c r="J82" s="3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row>
    <row r="83" spans="1:141" s="10" customFormat="1" ht="141.75">
      <c r="A83" s="31">
        <v>69</v>
      </c>
      <c r="B83" s="34" t="s">
        <v>142</v>
      </c>
      <c r="C83" s="31" t="s">
        <v>107</v>
      </c>
      <c r="D83" s="31" t="s">
        <v>95</v>
      </c>
      <c r="E83" s="35">
        <v>13.5</v>
      </c>
      <c r="F83" s="35">
        <v>0.32</v>
      </c>
      <c r="G83" s="35">
        <v>0</v>
      </c>
      <c r="H83" s="35">
        <f t="shared" si="1"/>
        <v>13.18</v>
      </c>
      <c r="I83" s="31" t="s">
        <v>193</v>
      </c>
      <c r="J83" s="30"/>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row>
    <row r="84" spans="1:141" s="10" customFormat="1" ht="94.5">
      <c r="A84" s="31">
        <v>70</v>
      </c>
      <c r="B84" s="36" t="s">
        <v>125</v>
      </c>
      <c r="C84" s="35" t="s">
        <v>126</v>
      </c>
      <c r="D84" s="31" t="s">
        <v>123</v>
      </c>
      <c r="E84" s="35">
        <v>8.1</v>
      </c>
      <c r="F84" s="35"/>
      <c r="G84" s="35">
        <v>1.03</v>
      </c>
      <c r="H84" s="35">
        <f t="shared" si="1"/>
        <v>7.069999999999999</v>
      </c>
      <c r="I84" s="31" t="s">
        <v>227</v>
      </c>
      <c r="J84" s="31"/>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row>
    <row r="85" spans="1:141" s="10" customFormat="1" ht="63">
      <c r="A85" s="31">
        <v>71</v>
      </c>
      <c r="B85" s="34" t="s">
        <v>380</v>
      </c>
      <c r="C85" s="31" t="s">
        <v>381</v>
      </c>
      <c r="D85" s="31" t="s">
        <v>225</v>
      </c>
      <c r="E85" s="41">
        <v>20.95</v>
      </c>
      <c r="F85" s="41">
        <v>3.69</v>
      </c>
      <c r="G85" s="46">
        <v>0</v>
      </c>
      <c r="H85" s="35">
        <f t="shared" si="1"/>
        <v>17.259999999999998</v>
      </c>
      <c r="I85" s="31" t="s">
        <v>147</v>
      </c>
      <c r="J85" s="30"/>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row>
    <row r="86" spans="1:245" s="10" customFormat="1" ht="110.25">
      <c r="A86" s="31">
        <v>72</v>
      </c>
      <c r="B86" s="34" t="s">
        <v>122</v>
      </c>
      <c r="C86" s="31" t="s">
        <v>113</v>
      </c>
      <c r="D86" s="31" t="s">
        <v>109</v>
      </c>
      <c r="E86" s="41">
        <v>7.8</v>
      </c>
      <c r="F86" s="41">
        <v>0.26</v>
      </c>
      <c r="G86" s="46">
        <v>0</v>
      </c>
      <c r="H86" s="35">
        <f t="shared" si="1"/>
        <v>7.54</v>
      </c>
      <c r="I86" s="31" t="s">
        <v>228</v>
      </c>
      <c r="J86" s="30"/>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c r="IG86" s="22"/>
      <c r="IH86" s="22"/>
      <c r="II86" s="22"/>
      <c r="IJ86" s="22"/>
      <c r="IK86" s="22"/>
    </row>
    <row r="87" spans="1:245" ht="255">
      <c r="A87" s="31">
        <v>73</v>
      </c>
      <c r="B87" s="44" t="s">
        <v>229</v>
      </c>
      <c r="C87" s="44" t="s">
        <v>387</v>
      </c>
      <c r="D87" s="45" t="s">
        <v>203</v>
      </c>
      <c r="E87" s="46">
        <v>6.79</v>
      </c>
      <c r="F87" s="46">
        <v>0.17</v>
      </c>
      <c r="G87" s="46">
        <v>0</v>
      </c>
      <c r="H87" s="35">
        <f t="shared" si="1"/>
        <v>6.62</v>
      </c>
      <c r="I87" s="69" t="s">
        <v>204</v>
      </c>
      <c r="J87" s="47"/>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row>
    <row r="88" spans="1:245" s="10" customFormat="1" ht="78.75">
      <c r="A88" s="31">
        <v>74</v>
      </c>
      <c r="B88" s="34" t="s">
        <v>106</v>
      </c>
      <c r="C88" s="31" t="s">
        <v>107</v>
      </c>
      <c r="D88" s="31" t="s">
        <v>95</v>
      </c>
      <c r="E88" s="35">
        <v>15</v>
      </c>
      <c r="F88" s="35">
        <v>0.58</v>
      </c>
      <c r="G88" s="35">
        <v>0</v>
      </c>
      <c r="H88" s="35">
        <f t="shared" si="1"/>
        <v>14.42</v>
      </c>
      <c r="I88" s="31" t="s">
        <v>146</v>
      </c>
      <c r="J88" s="3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c r="IK88" s="22"/>
    </row>
    <row r="89" spans="1:245" s="2" customFormat="1" ht="189">
      <c r="A89" s="31">
        <v>75</v>
      </c>
      <c r="B89" s="34" t="s">
        <v>108</v>
      </c>
      <c r="C89" s="31" t="s">
        <v>84</v>
      </c>
      <c r="D89" s="31" t="s">
        <v>230</v>
      </c>
      <c r="E89" s="35">
        <v>2.16</v>
      </c>
      <c r="F89" s="35">
        <v>0.5</v>
      </c>
      <c r="G89" s="35">
        <v>0</v>
      </c>
      <c r="H89" s="35">
        <f t="shared" si="1"/>
        <v>1.6600000000000001</v>
      </c>
      <c r="I89" s="31" t="s">
        <v>206</v>
      </c>
      <c r="J89" s="31"/>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row>
    <row r="90" spans="1:245" s="10" customFormat="1" ht="15.75">
      <c r="A90" s="32" t="s">
        <v>118</v>
      </c>
      <c r="B90" s="72" t="s">
        <v>78</v>
      </c>
      <c r="C90" s="72"/>
      <c r="D90" s="72"/>
      <c r="E90" s="39">
        <f>E91+E92+E93</f>
        <v>4.59</v>
      </c>
      <c r="F90" s="39">
        <f>F91+F92+F93</f>
        <v>3.29</v>
      </c>
      <c r="G90" s="39">
        <f>G91+G92+G93</f>
        <v>0</v>
      </c>
      <c r="H90" s="39">
        <f>H91+H92+H93</f>
        <v>1.2999999999999998</v>
      </c>
      <c r="I90" s="36"/>
      <c r="J90" s="32"/>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row>
    <row r="91" spans="1:245" s="10" customFormat="1" ht="110.25">
      <c r="A91" s="31">
        <v>76</v>
      </c>
      <c r="B91" s="48" t="s">
        <v>104</v>
      </c>
      <c r="C91" s="31" t="s">
        <v>222</v>
      </c>
      <c r="D91" s="31" t="s">
        <v>231</v>
      </c>
      <c r="E91" s="49">
        <v>0.09</v>
      </c>
      <c r="F91" s="35">
        <v>0.05</v>
      </c>
      <c r="G91" s="35">
        <v>0</v>
      </c>
      <c r="H91" s="35">
        <f t="shared" si="1"/>
        <v>0.039999999999999994</v>
      </c>
      <c r="I91" s="31" t="s">
        <v>232</v>
      </c>
      <c r="J91" s="3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row>
    <row r="92" spans="1:245" s="10" customFormat="1" ht="94.5">
      <c r="A92" s="30">
        <v>77</v>
      </c>
      <c r="B92" s="31" t="s">
        <v>27</v>
      </c>
      <c r="C92" s="35" t="s">
        <v>28</v>
      </c>
      <c r="D92" s="31" t="s">
        <v>173</v>
      </c>
      <c r="E92" s="41">
        <v>0.6</v>
      </c>
      <c r="F92" s="41">
        <v>0.14</v>
      </c>
      <c r="G92" s="41">
        <v>0</v>
      </c>
      <c r="H92" s="35">
        <f t="shared" si="1"/>
        <v>0.45999999999999996</v>
      </c>
      <c r="I92" s="31" t="s">
        <v>29</v>
      </c>
      <c r="J92" s="3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row>
    <row r="93" spans="1:245" s="2" customFormat="1" ht="110.25">
      <c r="A93" s="31">
        <v>78</v>
      </c>
      <c r="B93" s="34" t="s">
        <v>233</v>
      </c>
      <c r="C93" s="35" t="s">
        <v>234</v>
      </c>
      <c r="D93" s="35" t="s">
        <v>105</v>
      </c>
      <c r="E93" s="35">
        <v>3.9</v>
      </c>
      <c r="F93" s="35">
        <v>3.1</v>
      </c>
      <c r="G93" s="35">
        <v>0</v>
      </c>
      <c r="H93" s="35">
        <f t="shared" si="1"/>
        <v>0.7999999999999998</v>
      </c>
      <c r="I93" s="31" t="s">
        <v>197</v>
      </c>
      <c r="J93" s="31"/>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row>
    <row r="94" spans="1:141" s="10" customFormat="1" ht="15.75">
      <c r="A94" s="32" t="s">
        <v>138</v>
      </c>
      <c r="B94" s="72" t="s">
        <v>74</v>
      </c>
      <c r="C94" s="72"/>
      <c r="D94" s="72"/>
      <c r="E94" s="15">
        <f>SUM(E95:E115)</f>
        <v>3598.96</v>
      </c>
      <c r="F94" s="15">
        <f>SUM(F95:F115)</f>
        <v>142.21</v>
      </c>
      <c r="G94" s="15">
        <f>SUM(G95:G115)</f>
        <v>18.49</v>
      </c>
      <c r="H94" s="15">
        <f>SUM(H95:H115)</f>
        <v>3438.2599999999998</v>
      </c>
      <c r="I94" s="36"/>
      <c r="J94" s="32"/>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row>
    <row r="95" spans="1:141" s="10" customFormat="1" ht="45">
      <c r="A95" s="57">
        <v>79</v>
      </c>
      <c r="B95" s="60" t="s">
        <v>315</v>
      </c>
      <c r="C95" s="60" t="s">
        <v>316</v>
      </c>
      <c r="D95" s="60" t="s">
        <v>120</v>
      </c>
      <c r="E95" s="57">
        <v>6.49</v>
      </c>
      <c r="F95" s="35">
        <v>0</v>
      </c>
      <c r="G95" s="35">
        <v>0</v>
      </c>
      <c r="H95" s="35">
        <f t="shared" si="1"/>
        <v>6.49</v>
      </c>
      <c r="I95" s="57" t="s">
        <v>368</v>
      </c>
      <c r="J95" s="57"/>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row>
    <row r="96" spans="1:141" s="10" customFormat="1" ht="78.75">
      <c r="A96" s="31">
        <v>80</v>
      </c>
      <c r="B96" s="31" t="s">
        <v>288</v>
      </c>
      <c r="C96" s="31" t="s">
        <v>289</v>
      </c>
      <c r="D96" s="31" t="s">
        <v>175</v>
      </c>
      <c r="E96" s="35">
        <v>13.4</v>
      </c>
      <c r="F96" s="35">
        <v>0</v>
      </c>
      <c r="G96" s="35">
        <v>0</v>
      </c>
      <c r="H96" s="35">
        <f t="shared" si="1"/>
        <v>13.4</v>
      </c>
      <c r="I96" s="31" t="s">
        <v>290</v>
      </c>
      <c r="J96" s="32"/>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row>
    <row r="97" spans="1:141" s="10" customFormat="1" ht="78.75">
      <c r="A97" s="31">
        <v>81</v>
      </c>
      <c r="B97" s="31" t="s">
        <v>291</v>
      </c>
      <c r="C97" s="31" t="s">
        <v>292</v>
      </c>
      <c r="D97" s="31" t="s">
        <v>175</v>
      </c>
      <c r="E97" s="35">
        <v>3.4</v>
      </c>
      <c r="F97" s="35">
        <v>0</v>
      </c>
      <c r="G97" s="35">
        <v>0</v>
      </c>
      <c r="H97" s="35">
        <f t="shared" si="1"/>
        <v>3.4</v>
      </c>
      <c r="I97" s="31" t="s">
        <v>293</v>
      </c>
      <c r="J97" s="32"/>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row>
    <row r="98" spans="1:141" s="10" customFormat="1" ht="78.75">
      <c r="A98" s="30">
        <v>82</v>
      </c>
      <c r="B98" s="31" t="s">
        <v>174</v>
      </c>
      <c r="C98" s="35" t="s">
        <v>12</v>
      </c>
      <c r="D98" s="31" t="s">
        <v>175</v>
      </c>
      <c r="E98" s="41">
        <v>126</v>
      </c>
      <c r="F98" s="41">
        <v>5.45</v>
      </c>
      <c r="G98" s="41">
        <v>0</v>
      </c>
      <c r="H98" s="35">
        <f t="shared" si="1"/>
        <v>120.55</v>
      </c>
      <c r="I98" s="31" t="s">
        <v>369</v>
      </c>
      <c r="J98" s="32"/>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row>
    <row r="99" spans="1:141" s="10" customFormat="1" ht="94.5">
      <c r="A99" s="30">
        <v>83</v>
      </c>
      <c r="B99" s="31" t="s">
        <v>13</v>
      </c>
      <c r="C99" s="35" t="s">
        <v>176</v>
      </c>
      <c r="D99" s="34" t="s">
        <v>370</v>
      </c>
      <c r="E99" s="41">
        <v>15.5</v>
      </c>
      <c r="F99" s="41">
        <v>0.25</v>
      </c>
      <c r="G99" s="41">
        <v>0</v>
      </c>
      <c r="H99" s="35">
        <f t="shared" si="1"/>
        <v>15.25</v>
      </c>
      <c r="I99" s="31" t="s">
        <v>14</v>
      </c>
      <c r="J99" s="32"/>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row>
    <row r="100" spans="1:141" s="10" customFormat="1" ht="94.5">
      <c r="A100" s="30">
        <v>84</v>
      </c>
      <c r="B100" s="36" t="s">
        <v>15</v>
      </c>
      <c r="C100" s="35" t="s">
        <v>151</v>
      </c>
      <c r="D100" s="31" t="s">
        <v>175</v>
      </c>
      <c r="E100" s="41">
        <v>397.43</v>
      </c>
      <c r="F100" s="41">
        <v>41</v>
      </c>
      <c r="G100" s="41">
        <v>0</v>
      </c>
      <c r="H100" s="35">
        <f t="shared" si="1"/>
        <v>356.43</v>
      </c>
      <c r="I100" s="31" t="s">
        <v>52</v>
      </c>
      <c r="J100" s="32"/>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row>
    <row r="101" spans="1:141" s="10" customFormat="1" ht="110.25">
      <c r="A101" s="30">
        <v>85</v>
      </c>
      <c r="B101" s="31" t="s">
        <v>177</v>
      </c>
      <c r="C101" s="35" t="s">
        <v>254</v>
      </c>
      <c r="D101" s="31" t="s">
        <v>175</v>
      </c>
      <c r="E101" s="41">
        <v>9.67</v>
      </c>
      <c r="F101" s="41">
        <v>0.43</v>
      </c>
      <c r="G101" s="41">
        <v>0</v>
      </c>
      <c r="H101" s="35">
        <f t="shared" si="1"/>
        <v>9.24</v>
      </c>
      <c r="I101" s="31" t="s">
        <v>53</v>
      </c>
      <c r="J101" s="32"/>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row>
    <row r="102" spans="1:141" s="10" customFormat="1" ht="78.75">
      <c r="A102" s="30">
        <v>86</v>
      </c>
      <c r="B102" s="31" t="s">
        <v>178</v>
      </c>
      <c r="C102" s="43" t="s">
        <v>16</v>
      </c>
      <c r="D102" s="31" t="s">
        <v>159</v>
      </c>
      <c r="E102" s="41">
        <v>10.95</v>
      </c>
      <c r="F102" s="41">
        <v>6.67</v>
      </c>
      <c r="G102" s="41">
        <v>0</v>
      </c>
      <c r="H102" s="35">
        <f t="shared" si="1"/>
        <v>4.279999999999999</v>
      </c>
      <c r="I102" s="31" t="s">
        <v>54</v>
      </c>
      <c r="J102" s="32"/>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row>
    <row r="103" spans="1:141" s="10" customFormat="1" ht="94.5">
      <c r="A103" s="30">
        <f aca="true" t="shared" si="4" ref="A103:A112">A102+1</f>
        <v>87</v>
      </c>
      <c r="B103" s="36" t="s">
        <v>179</v>
      </c>
      <c r="C103" s="35" t="s">
        <v>244</v>
      </c>
      <c r="D103" s="31" t="s">
        <v>175</v>
      </c>
      <c r="E103" s="41">
        <v>16.54</v>
      </c>
      <c r="F103" s="41">
        <v>1.5</v>
      </c>
      <c r="G103" s="41">
        <v>0</v>
      </c>
      <c r="H103" s="35">
        <f t="shared" si="1"/>
        <v>15.04</v>
      </c>
      <c r="I103" s="31" t="s">
        <v>371</v>
      </c>
      <c r="J103" s="32"/>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row>
    <row r="104" spans="1:141" s="10" customFormat="1" ht="110.25">
      <c r="A104" s="30">
        <f t="shared" si="4"/>
        <v>88</v>
      </c>
      <c r="B104" s="31" t="s">
        <v>180</v>
      </c>
      <c r="C104" s="35" t="s">
        <v>151</v>
      </c>
      <c r="D104" s="31" t="s">
        <v>175</v>
      </c>
      <c r="E104" s="41">
        <v>50.26</v>
      </c>
      <c r="F104" s="41">
        <v>1.85</v>
      </c>
      <c r="G104" s="41">
        <v>0</v>
      </c>
      <c r="H104" s="35">
        <f t="shared" si="1"/>
        <v>48.41</v>
      </c>
      <c r="I104" s="31" t="s">
        <v>372</v>
      </c>
      <c r="J104" s="32"/>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row>
    <row r="105" spans="1:141" s="10" customFormat="1" ht="106.5" customHeight="1">
      <c r="A105" s="30">
        <f t="shared" si="4"/>
        <v>89</v>
      </c>
      <c r="B105" s="56" t="s">
        <v>60</v>
      </c>
      <c r="C105" s="56" t="s">
        <v>181</v>
      </c>
      <c r="D105" s="34" t="s">
        <v>124</v>
      </c>
      <c r="E105" s="41">
        <v>1466</v>
      </c>
      <c r="F105" s="41">
        <v>46.15</v>
      </c>
      <c r="G105" s="41">
        <v>0</v>
      </c>
      <c r="H105" s="35">
        <f t="shared" si="1"/>
        <v>1419.85</v>
      </c>
      <c r="I105" s="31" t="s">
        <v>373</v>
      </c>
      <c r="J105" s="32"/>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row>
    <row r="106" spans="1:141" s="10" customFormat="1" ht="94.5">
      <c r="A106" s="30">
        <f t="shared" si="4"/>
        <v>90</v>
      </c>
      <c r="B106" s="36" t="s">
        <v>182</v>
      </c>
      <c r="C106" s="35" t="s">
        <v>17</v>
      </c>
      <c r="D106" s="31" t="s">
        <v>18</v>
      </c>
      <c r="E106" s="41">
        <v>0.35</v>
      </c>
      <c r="F106" s="41">
        <v>0.07</v>
      </c>
      <c r="G106" s="41">
        <v>0</v>
      </c>
      <c r="H106" s="35">
        <f t="shared" si="1"/>
        <v>0.27999999999999997</v>
      </c>
      <c r="I106" s="31" t="s">
        <v>55</v>
      </c>
      <c r="J106" s="32"/>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row>
    <row r="107" spans="1:141" s="10" customFormat="1" ht="78.75">
      <c r="A107" s="30">
        <f t="shared" si="4"/>
        <v>91</v>
      </c>
      <c r="B107" s="31" t="s">
        <v>130</v>
      </c>
      <c r="C107" s="35" t="s">
        <v>19</v>
      </c>
      <c r="D107" s="31" t="s">
        <v>175</v>
      </c>
      <c r="E107" s="41">
        <v>14.11</v>
      </c>
      <c r="F107" s="41">
        <v>1.66</v>
      </c>
      <c r="G107" s="41">
        <v>6.76</v>
      </c>
      <c r="H107" s="35">
        <f t="shared" si="1"/>
        <v>5.6899999999999995</v>
      </c>
      <c r="I107" s="31" t="s">
        <v>20</v>
      </c>
      <c r="J107" s="32"/>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row>
    <row r="108" spans="1:141" s="10" customFormat="1" ht="78.75">
      <c r="A108" s="30">
        <f t="shared" si="4"/>
        <v>92</v>
      </c>
      <c r="B108" s="31" t="s">
        <v>183</v>
      </c>
      <c r="C108" s="35" t="s">
        <v>184</v>
      </c>
      <c r="D108" s="34" t="s">
        <v>124</v>
      </c>
      <c r="E108" s="41">
        <v>1250.2</v>
      </c>
      <c r="F108" s="41">
        <v>7.65</v>
      </c>
      <c r="G108" s="41">
        <v>0</v>
      </c>
      <c r="H108" s="35">
        <f t="shared" si="1"/>
        <v>1242.55</v>
      </c>
      <c r="I108" s="31" t="s">
        <v>185</v>
      </c>
      <c r="J108" s="32"/>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row>
    <row r="109" spans="1:141" s="10" customFormat="1" ht="94.5">
      <c r="A109" s="30">
        <f t="shared" si="4"/>
        <v>93</v>
      </c>
      <c r="B109" s="31" t="s">
        <v>131</v>
      </c>
      <c r="C109" s="35" t="s">
        <v>132</v>
      </c>
      <c r="D109" s="31" t="s">
        <v>175</v>
      </c>
      <c r="E109" s="41">
        <v>65.28</v>
      </c>
      <c r="F109" s="41">
        <v>0.46</v>
      </c>
      <c r="G109" s="41">
        <v>2.03</v>
      </c>
      <c r="H109" s="35">
        <f t="shared" si="1"/>
        <v>62.79</v>
      </c>
      <c r="I109" s="31" t="s">
        <v>133</v>
      </c>
      <c r="J109" s="32"/>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row>
    <row r="110" spans="1:141" s="10" customFormat="1" ht="118.5" customHeight="1">
      <c r="A110" s="30">
        <f t="shared" si="4"/>
        <v>94</v>
      </c>
      <c r="B110" s="31" t="s">
        <v>21</v>
      </c>
      <c r="C110" s="35" t="s">
        <v>167</v>
      </c>
      <c r="D110" s="31" t="s">
        <v>175</v>
      </c>
      <c r="E110" s="41">
        <v>28.93</v>
      </c>
      <c r="F110" s="41">
        <v>1.57</v>
      </c>
      <c r="G110" s="41">
        <v>0</v>
      </c>
      <c r="H110" s="35">
        <f t="shared" si="1"/>
        <v>27.36</v>
      </c>
      <c r="I110" s="31" t="s">
        <v>22</v>
      </c>
      <c r="J110" s="32"/>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row>
    <row r="111" spans="1:141" s="10" customFormat="1" ht="78.75">
      <c r="A111" s="30">
        <f t="shared" si="4"/>
        <v>95</v>
      </c>
      <c r="B111" s="31" t="s">
        <v>40</v>
      </c>
      <c r="C111" s="35" t="s">
        <v>23</v>
      </c>
      <c r="D111" s="31" t="s">
        <v>41</v>
      </c>
      <c r="E111" s="41">
        <v>35.31</v>
      </c>
      <c r="F111" s="41">
        <v>22.04</v>
      </c>
      <c r="G111" s="41">
        <v>0</v>
      </c>
      <c r="H111" s="35">
        <f t="shared" si="1"/>
        <v>13.270000000000003</v>
      </c>
      <c r="I111" s="31" t="s">
        <v>374</v>
      </c>
      <c r="J111" s="32"/>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row>
    <row r="112" spans="1:141" s="10" customFormat="1" ht="78.75">
      <c r="A112" s="30">
        <f t="shared" si="4"/>
        <v>96</v>
      </c>
      <c r="B112" s="31" t="s">
        <v>30</v>
      </c>
      <c r="C112" s="35" t="s">
        <v>24</v>
      </c>
      <c r="D112" s="31" t="s">
        <v>175</v>
      </c>
      <c r="E112" s="41">
        <v>50.32</v>
      </c>
      <c r="F112" s="41">
        <v>0.11</v>
      </c>
      <c r="G112" s="41">
        <v>0</v>
      </c>
      <c r="H112" s="35">
        <f t="shared" si="1"/>
        <v>50.21</v>
      </c>
      <c r="I112" s="31" t="s">
        <v>375</v>
      </c>
      <c r="J112" s="32"/>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row>
    <row r="113" spans="1:245" s="10" customFormat="1" ht="283.5">
      <c r="A113" s="30">
        <v>97</v>
      </c>
      <c r="B113" s="34" t="s">
        <v>62</v>
      </c>
      <c r="C113" s="35" t="s">
        <v>96</v>
      </c>
      <c r="D113" s="31" t="s">
        <v>111</v>
      </c>
      <c r="E113" s="35">
        <v>7.22</v>
      </c>
      <c r="F113" s="35">
        <v>1.2</v>
      </c>
      <c r="G113" s="46">
        <v>0</v>
      </c>
      <c r="H113" s="35">
        <f t="shared" si="1"/>
        <v>6.02</v>
      </c>
      <c r="I113" s="36" t="s">
        <v>207</v>
      </c>
      <c r="J113" s="34"/>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c r="IG113" s="22"/>
      <c r="IH113" s="22"/>
      <c r="II113" s="22"/>
      <c r="IJ113" s="22"/>
      <c r="IK113" s="22"/>
    </row>
    <row r="114" spans="1:245" s="10" customFormat="1" ht="141.75">
      <c r="A114" s="30">
        <v>98</v>
      </c>
      <c r="B114" s="34" t="s">
        <v>186</v>
      </c>
      <c r="C114" s="35" t="s">
        <v>235</v>
      </c>
      <c r="D114" s="31" t="s">
        <v>187</v>
      </c>
      <c r="E114" s="35">
        <v>15.6</v>
      </c>
      <c r="F114" s="35">
        <v>0.5</v>
      </c>
      <c r="G114" s="46">
        <v>9.7</v>
      </c>
      <c r="H114" s="35">
        <f t="shared" si="1"/>
        <v>5.4</v>
      </c>
      <c r="I114" s="31" t="s">
        <v>198</v>
      </c>
      <c r="J114" s="34"/>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c r="HU114" s="22"/>
      <c r="HV114" s="22"/>
      <c r="HW114" s="22"/>
      <c r="HX114" s="22"/>
      <c r="HY114" s="22"/>
      <c r="HZ114" s="22"/>
      <c r="IA114" s="22"/>
      <c r="IB114" s="22"/>
      <c r="IC114" s="22"/>
      <c r="ID114" s="22"/>
      <c r="IE114" s="22"/>
      <c r="IF114" s="22"/>
      <c r="IG114" s="22"/>
      <c r="IH114" s="22"/>
      <c r="II114" s="22"/>
      <c r="IJ114" s="22"/>
      <c r="IK114" s="22"/>
    </row>
    <row r="115" spans="1:245" s="2" customFormat="1" ht="216" customHeight="1">
      <c r="A115" s="30">
        <v>99</v>
      </c>
      <c r="B115" s="34" t="s">
        <v>92</v>
      </c>
      <c r="C115" s="31" t="s">
        <v>236</v>
      </c>
      <c r="D115" s="31" t="s">
        <v>175</v>
      </c>
      <c r="E115" s="35">
        <v>16</v>
      </c>
      <c r="F115" s="35">
        <v>3.65</v>
      </c>
      <c r="G115" s="35">
        <v>0</v>
      </c>
      <c r="H115" s="35">
        <f t="shared" si="1"/>
        <v>12.35</v>
      </c>
      <c r="I115" s="36" t="s">
        <v>0</v>
      </c>
      <c r="J115" s="31"/>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row>
    <row r="116" spans="1:245" s="2" customFormat="1" ht="15.75">
      <c r="A116" s="32" t="s">
        <v>340</v>
      </c>
      <c r="B116" s="72" t="s">
        <v>237</v>
      </c>
      <c r="C116" s="72"/>
      <c r="D116" s="72"/>
      <c r="E116" s="15">
        <f>E117</f>
        <v>7.25</v>
      </c>
      <c r="F116" s="15">
        <f>F117</f>
        <v>2.9</v>
      </c>
      <c r="G116" s="15">
        <f>G117</f>
        <v>0</v>
      </c>
      <c r="H116" s="15">
        <f>H117</f>
        <v>4.35</v>
      </c>
      <c r="I116" s="36"/>
      <c r="J116" s="32"/>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row>
    <row r="117" spans="1:10" s="20" customFormat="1" ht="63">
      <c r="A117" s="30">
        <v>100</v>
      </c>
      <c r="B117" s="34" t="s">
        <v>135</v>
      </c>
      <c r="C117" s="43" t="s">
        <v>136</v>
      </c>
      <c r="D117" s="31" t="s">
        <v>137</v>
      </c>
      <c r="E117" s="35">
        <v>7.25</v>
      </c>
      <c r="F117" s="35">
        <v>2.9</v>
      </c>
      <c r="G117" s="35">
        <v>0</v>
      </c>
      <c r="H117" s="46">
        <f>E117-(F117+G117)</f>
        <v>4.35</v>
      </c>
      <c r="I117" s="36" t="s">
        <v>199</v>
      </c>
      <c r="J117" s="50"/>
    </row>
    <row r="118" spans="1:10" s="20" customFormat="1" ht="15.75">
      <c r="A118" s="28" t="s">
        <v>341</v>
      </c>
      <c r="B118" s="72" t="s">
        <v>271</v>
      </c>
      <c r="C118" s="72"/>
      <c r="D118" s="72"/>
      <c r="E118" s="15">
        <f>E119+E120</f>
        <v>147.8</v>
      </c>
      <c r="F118" s="15">
        <f>F119+F120</f>
        <v>0</v>
      </c>
      <c r="G118" s="15">
        <f>G119+G120</f>
        <v>0</v>
      </c>
      <c r="H118" s="15">
        <f>H119+H120</f>
        <v>147.8</v>
      </c>
      <c r="I118" s="36"/>
      <c r="J118" s="50"/>
    </row>
    <row r="119" spans="1:10" s="20" customFormat="1" ht="63">
      <c r="A119" s="30">
        <v>101</v>
      </c>
      <c r="B119" s="31" t="s">
        <v>337</v>
      </c>
      <c r="C119" s="55" t="s">
        <v>339</v>
      </c>
      <c r="D119" s="31" t="s">
        <v>338</v>
      </c>
      <c r="E119" s="35">
        <v>128</v>
      </c>
      <c r="F119" s="35">
        <v>0</v>
      </c>
      <c r="G119" s="35">
        <v>0</v>
      </c>
      <c r="H119" s="46">
        <f>E119-(F119+G119)</f>
        <v>128</v>
      </c>
      <c r="I119" s="31" t="s">
        <v>384</v>
      </c>
      <c r="J119" s="50"/>
    </row>
    <row r="120" spans="1:10" s="20" customFormat="1" ht="236.25">
      <c r="A120" s="30">
        <v>102</v>
      </c>
      <c r="B120" s="34" t="s">
        <v>272</v>
      </c>
      <c r="C120" s="43" t="s">
        <v>274</v>
      </c>
      <c r="D120" s="31" t="s">
        <v>385</v>
      </c>
      <c r="E120" s="35">
        <v>19.8</v>
      </c>
      <c r="F120" s="35">
        <v>0</v>
      </c>
      <c r="G120" s="35">
        <v>0</v>
      </c>
      <c r="H120" s="46">
        <f>E120-(F120+G120)</f>
        <v>19.8</v>
      </c>
      <c r="I120" s="31" t="s">
        <v>273</v>
      </c>
      <c r="J120" s="50"/>
    </row>
    <row r="121" spans="1:10" s="20" customFormat="1" ht="15.75">
      <c r="A121" s="28" t="s">
        <v>341</v>
      </c>
      <c r="B121" s="72" t="s">
        <v>275</v>
      </c>
      <c r="C121" s="72"/>
      <c r="D121" s="72"/>
      <c r="E121" s="15">
        <f>E122</f>
        <v>35</v>
      </c>
      <c r="F121" s="15">
        <f>F122</f>
        <v>0</v>
      </c>
      <c r="G121" s="15">
        <f>G122</f>
        <v>0</v>
      </c>
      <c r="H121" s="15">
        <f>H122</f>
        <v>35</v>
      </c>
      <c r="I121" s="36"/>
      <c r="J121" s="51"/>
    </row>
    <row r="122" spans="1:10" s="20" customFormat="1" ht="70.5" customHeight="1">
      <c r="A122" s="30">
        <v>103</v>
      </c>
      <c r="B122" s="31" t="s">
        <v>276</v>
      </c>
      <c r="C122" s="31" t="s">
        <v>277</v>
      </c>
      <c r="D122" s="31" t="s">
        <v>278</v>
      </c>
      <c r="E122" s="35">
        <v>35</v>
      </c>
      <c r="F122" s="35">
        <v>0</v>
      </c>
      <c r="G122" s="35">
        <v>0</v>
      </c>
      <c r="H122" s="46">
        <v>35</v>
      </c>
      <c r="I122" s="31" t="s">
        <v>279</v>
      </c>
      <c r="J122" s="50"/>
    </row>
    <row r="123" spans="1:245" ht="18.75">
      <c r="A123" s="72" t="s">
        <v>116</v>
      </c>
      <c r="B123" s="72"/>
      <c r="C123" s="72"/>
      <c r="D123" s="72"/>
      <c r="E123" s="15">
        <f>E121+E118+E116+E94+E90+E68+E57+E54+E51+E43+E36+E23+E7</f>
        <v>4902.134100000001</v>
      </c>
      <c r="F123" s="15">
        <f>F121+F118+F116+F94+F90+F68+F57+F54+F51+F43+F36+F23+F7</f>
        <v>245.84000000000003</v>
      </c>
      <c r="G123" s="15">
        <f>G121+G118+G116+G94+G90+G68+G57+G54+G51+G43+G36+G23+G7</f>
        <v>22.009999999999998</v>
      </c>
      <c r="H123" s="15">
        <f>H121+H118+H116+H94+H90+H68+H57+H54+H51+H43+H36+H23+H7</f>
        <v>4634.284099999999</v>
      </c>
      <c r="I123" s="62"/>
      <c r="J123" s="52"/>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row>
    <row r="124" spans="1:245" ht="18.75">
      <c r="A124" s="23"/>
      <c r="B124" s="23"/>
      <c r="C124" s="23"/>
      <c r="D124" s="23"/>
      <c r="E124" s="26"/>
      <c r="F124" s="26"/>
      <c r="G124" s="26"/>
      <c r="H124" s="26"/>
      <c r="I124" s="63"/>
      <c r="J124" s="27"/>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row>
    <row r="125" spans="1:245" ht="18.75">
      <c r="A125" s="23"/>
      <c r="B125" s="23"/>
      <c r="C125" s="23"/>
      <c r="D125" s="23"/>
      <c r="E125" s="26"/>
      <c r="F125" s="26"/>
      <c r="G125" s="26"/>
      <c r="H125" s="26"/>
      <c r="I125" s="63"/>
      <c r="J125" s="27"/>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row>
    <row r="126" spans="1:245" ht="18.75">
      <c r="A126" s="23"/>
      <c r="B126" s="23"/>
      <c r="C126" s="23"/>
      <c r="D126" s="23"/>
      <c r="E126" s="26"/>
      <c r="F126" s="26"/>
      <c r="G126" s="26"/>
      <c r="H126" s="26"/>
      <c r="I126" s="63"/>
      <c r="J126" s="27"/>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row>
    <row r="127" spans="1:245" ht="18.75">
      <c r="A127" s="21"/>
      <c r="B127" s="7"/>
      <c r="C127" s="7"/>
      <c r="D127" s="17"/>
      <c r="E127" s="13"/>
      <c r="F127" s="13"/>
      <c r="G127" s="13"/>
      <c r="H127" s="13"/>
      <c r="I127" s="64"/>
      <c r="J127" s="25"/>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row>
    <row r="128" spans="1:245" ht="18.75">
      <c r="A128" s="21"/>
      <c r="B128" s="7"/>
      <c r="C128" s="7"/>
      <c r="D128" s="17"/>
      <c r="E128" s="13"/>
      <c r="F128" s="13"/>
      <c r="G128" s="13"/>
      <c r="H128" s="13"/>
      <c r="I128" s="64"/>
      <c r="J128" s="25"/>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row>
    <row r="129" spans="1:245" ht="18.75">
      <c r="A129" s="21"/>
      <c r="B129" s="7"/>
      <c r="C129" s="7"/>
      <c r="D129" s="17"/>
      <c r="E129" s="13"/>
      <c r="F129" s="13"/>
      <c r="G129" s="13"/>
      <c r="H129" s="13"/>
      <c r="I129" s="67"/>
      <c r="J129" s="25"/>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row>
    <row r="130" spans="1:141" s="2" customFormat="1" ht="15.75">
      <c r="A130" s="21"/>
      <c r="B130" s="7"/>
      <c r="C130" s="7"/>
      <c r="D130" s="17"/>
      <c r="E130" s="13"/>
      <c r="F130" s="13"/>
      <c r="G130" s="13"/>
      <c r="H130" s="13"/>
      <c r="I130" s="67"/>
      <c r="J130" s="25"/>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row>
    <row r="131" spans="1:10" ht="18.75">
      <c r="A131" s="9"/>
      <c r="B131" s="8"/>
      <c r="C131" s="8"/>
      <c r="D131" s="9"/>
      <c r="E131" s="14"/>
      <c r="F131" s="14"/>
      <c r="G131" s="14"/>
      <c r="H131" s="14"/>
      <c r="I131" s="8"/>
      <c r="J131" s="2"/>
    </row>
    <row r="132" spans="1:9" ht="18.75">
      <c r="A132" s="3"/>
      <c r="B132" s="3"/>
      <c r="C132" s="3"/>
      <c r="D132" s="3"/>
      <c r="E132" s="5"/>
      <c r="F132" s="5"/>
      <c r="G132" s="5"/>
      <c r="H132" s="5"/>
      <c r="I132" s="68"/>
    </row>
    <row r="133" spans="1:9" ht="18.75">
      <c r="A133" s="3"/>
      <c r="B133" s="3"/>
      <c r="C133" s="3"/>
      <c r="D133" s="3"/>
      <c r="E133" s="5"/>
      <c r="F133" s="5"/>
      <c r="G133" s="5"/>
      <c r="H133" s="5"/>
      <c r="I133" s="68"/>
    </row>
    <row r="134" spans="1:9" ht="18.75">
      <c r="A134" s="3"/>
      <c r="B134" s="3"/>
      <c r="C134" s="3"/>
      <c r="D134" s="3"/>
      <c r="E134" s="5"/>
      <c r="F134" s="5"/>
      <c r="G134" s="5"/>
      <c r="H134" s="5"/>
      <c r="I134" s="68"/>
    </row>
    <row r="135" spans="1:9" ht="18.75">
      <c r="A135" s="3"/>
      <c r="B135" s="3"/>
      <c r="C135" s="3"/>
      <c r="D135" s="3"/>
      <c r="E135" s="5"/>
      <c r="F135" s="5"/>
      <c r="G135" s="5"/>
      <c r="H135" s="5"/>
      <c r="I135" s="68"/>
    </row>
    <row r="136" spans="1:9" ht="18.75">
      <c r="A136" s="3"/>
      <c r="B136" s="3"/>
      <c r="C136" s="3"/>
      <c r="D136" s="3"/>
      <c r="E136" s="5"/>
      <c r="F136" s="5"/>
      <c r="G136" s="5"/>
      <c r="H136" s="5"/>
      <c r="I136" s="68"/>
    </row>
    <row r="137" spans="1:9" ht="18.75">
      <c r="A137" s="3"/>
      <c r="B137" s="3"/>
      <c r="C137" s="3"/>
      <c r="D137" s="3"/>
      <c r="E137" s="5"/>
      <c r="F137" s="5"/>
      <c r="G137" s="5"/>
      <c r="H137" s="5"/>
      <c r="I137" s="68"/>
    </row>
    <row r="138" spans="1:9" ht="18.75">
      <c r="A138" s="3"/>
      <c r="B138" s="3"/>
      <c r="C138" s="3"/>
      <c r="D138" s="3"/>
      <c r="E138" s="5"/>
      <c r="F138" s="5"/>
      <c r="G138" s="5"/>
      <c r="H138" s="5"/>
      <c r="I138" s="68"/>
    </row>
    <row r="139" spans="1:9" ht="18.75">
      <c r="A139" s="3"/>
      <c r="B139" s="3"/>
      <c r="C139" s="3"/>
      <c r="D139" s="3"/>
      <c r="E139" s="5"/>
      <c r="F139" s="5"/>
      <c r="G139" s="5"/>
      <c r="H139" s="5"/>
      <c r="I139" s="68"/>
    </row>
    <row r="140" spans="1:9" ht="18.75">
      <c r="A140" s="3"/>
      <c r="B140" s="3"/>
      <c r="C140" s="3"/>
      <c r="D140" s="3"/>
      <c r="E140" s="5"/>
      <c r="F140" s="5"/>
      <c r="G140" s="5"/>
      <c r="H140" s="5"/>
      <c r="I140" s="68"/>
    </row>
    <row r="141" spans="1:9" ht="18.75">
      <c r="A141" s="3"/>
      <c r="B141" s="3"/>
      <c r="C141" s="3"/>
      <c r="D141" s="3"/>
      <c r="E141" s="5"/>
      <c r="F141" s="5"/>
      <c r="G141" s="5"/>
      <c r="H141" s="5"/>
      <c r="I141" s="68"/>
    </row>
    <row r="142" spans="1:9" ht="18.75">
      <c r="A142" s="3"/>
      <c r="B142" s="3"/>
      <c r="C142" s="3"/>
      <c r="D142" s="3"/>
      <c r="E142" s="5"/>
      <c r="F142" s="5"/>
      <c r="G142" s="5"/>
      <c r="H142" s="5"/>
      <c r="I142" s="68"/>
    </row>
    <row r="143" spans="1:9" ht="18.75">
      <c r="A143" s="3"/>
      <c r="B143" s="3"/>
      <c r="C143" s="3"/>
      <c r="D143" s="3"/>
      <c r="E143" s="5"/>
      <c r="F143" s="5"/>
      <c r="G143" s="5"/>
      <c r="H143" s="5"/>
      <c r="I143" s="68"/>
    </row>
    <row r="144" spans="1:9" ht="18.75">
      <c r="A144" s="3"/>
      <c r="B144" s="3"/>
      <c r="C144" s="3"/>
      <c r="D144" s="3"/>
      <c r="E144" s="5"/>
      <c r="F144" s="5"/>
      <c r="G144" s="5"/>
      <c r="H144" s="5"/>
      <c r="I144" s="68"/>
    </row>
    <row r="145" spans="1:9" ht="18.75">
      <c r="A145" s="3"/>
      <c r="B145" s="3"/>
      <c r="C145" s="3"/>
      <c r="D145" s="3"/>
      <c r="E145" s="5"/>
      <c r="F145" s="5"/>
      <c r="G145" s="5"/>
      <c r="H145" s="5"/>
      <c r="I145" s="68"/>
    </row>
    <row r="146" spans="1:9" ht="18.75">
      <c r="A146" s="3"/>
      <c r="B146" s="3"/>
      <c r="C146" s="3"/>
      <c r="D146" s="3"/>
      <c r="E146" s="5"/>
      <c r="F146" s="5"/>
      <c r="G146" s="5"/>
      <c r="H146" s="5"/>
      <c r="I146" s="68"/>
    </row>
    <row r="147" spans="1:9" ht="18.75">
      <c r="A147" s="3"/>
      <c r="B147" s="3"/>
      <c r="C147" s="3"/>
      <c r="D147" s="3"/>
      <c r="E147" s="5"/>
      <c r="F147" s="5"/>
      <c r="G147" s="5"/>
      <c r="H147" s="5"/>
      <c r="I147" s="68"/>
    </row>
    <row r="148" spans="1:9" ht="18.75">
      <c r="A148" s="3"/>
      <c r="B148" s="3"/>
      <c r="C148" s="3"/>
      <c r="D148" s="3"/>
      <c r="E148" s="5"/>
      <c r="F148" s="5"/>
      <c r="G148" s="5"/>
      <c r="H148" s="5"/>
      <c r="I148" s="68"/>
    </row>
    <row r="149" spans="1:9" ht="18.75">
      <c r="A149" s="3"/>
      <c r="B149" s="3"/>
      <c r="C149" s="3"/>
      <c r="D149" s="3"/>
      <c r="E149" s="5"/>
      <c r="F149" s="5"/>
      <c r="G149" s="5"/>
      <c r="H149" s="5"/>
      <c r="I149" s="68"/>
    </row>
    <row r="150" spans="1:9" ht="18.75">
      <c r="A150" s="3"/>
      <c r="B150" s="3"/>
      <c r="C150" s="3"/>
      <c r="D150" s="3"/>
      <c r="E150" s="5"/>
      <c r="F150" s="5"/>
      <c r="G150" s="5"/>
      <c r="H150" s="5"/>
      <c r="I150" s="68"/>
    </row>
    <row r="151" spans="1:9" ht="18.75">
      <c r="A151" s="3"/>
      <c r="B151" s="3"/>
      <c r="C151" s="3"/>
      <c r="D151" s="3"/>
      <c r="E151" s="5"/>
      <c r="F151" s="5"/>
      <c r="G151" s="5"/>
      <c r="H151" s="5"/>
      <c r="I151" s="68"/>
    </row>
    <row r="152" spans="1:9" ht="18.75">
      <c r="A152" s="3"/>
      <c r="B152" s="3"/>
      <c r="C152" s="3"/>
      <c r="D152" s="3"/>
      <c r="E152" s="5"/>
      <c r="F152" s="5"/>
      <c r="G152" s="5"/>
      <c r="H152" s="5"/>
      <c r="I152" s="68"/>
    </row>
    <row r="153" spans="1:9" ht="18.75">
      <c r="A153" s="3"/>
      <c r="B153" s="3"/>
      <c r="C153" s="3"/>
      <c r="D153" s="3"/>
      <c r="E153" s="5"/>
      <c r="F153" s="5"/>
      <c r="G153" s="5"/>
      <c r="H153" s="5"/>
      <c r="I153" s="68"/>
    </row>
  </sheetData>
  <sheetProtection/>
  <mergeCells count="26">
    <mergeCell ref="A5:A6"/>
    <mergeCell ref="B5:B6"/>
    <mergeCell ref="E5:E6"/>
    <mergeCell ref="I5:I6"/>
    <mergeCell ref="D5:D6"/>
    <mergeCell ref="F5:H5"/>
    <mergeCell ref="B118:D118"/>
    <mergeCell ref="B121:D121"/>
    <mergeCell ref="B23:D23"/>
    <mergeCell ref="A1:B1"/>
    <mergeCell ref="B116:D116"/>
    <mergeCell ref="A3:J3"/>
    <mergeCell ref="I4:J4"/>
    <mergeCell ref="B7:D7"/>
    <mergeCell ref="J5:J6"/>
    <mergeCell ref="B94:D94"/>
    <mergeCell ref="A2:J2"/>
    <mergeCell ref="B68:D68"/>
    <mergeCell ref="B36:D36"/>
    <mergeCell ref="A123:D123"/>
    <mergeCell ref="C5:C6"/>
    <mergeCell ref="B43:D43"/>
    <mergeCell ref="B90:D90"/>
    <mergeCell ref="B57:D57"/>
    <mergeCell ref="B54:D54"/>
    <mergeCell ref="B51:D51"/>
  </mergeCells>
  <printOptions/>
  <pageMargins left="0.25" right="0.25" top="0.25" bottom="0.25" header="0.25" footer="0.33"/>
  <pageSetup horizontalDpi="600" verticalDpi="600" orientation="landscape"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DUYTAN</cp:lastModifiedBy>
  <cp:lastPrinted>2014-07-16T00:29:49Z</cp:lastPrinted>
  <dcterms:created xsi:type="dcterms:W3CDTF">2012-09-17T00:37:23Z</dcterms:created>
  <dcterms:modified xsi:type="dcterms:W3CDTF">2014-07-24T07:21:55Z</dcterms:modified>
  <cp:category/>
  <cp:version/>
  <cp:contentType/>
  <cp:contentStatus/>
</cp:coreProperties>
</file>